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180" windowWidth="6585" windowHeight="8325"/>
  </bookViews>
  <sheets>
    <sheet name="Estados" sheetId="1" r:id="rId1"/>
    <sheet name="Auxiliar" sheetId="2" r:id="rId2"/>
  </sheets>
  <definedNames>
    <definedName name="_xlnm.Print_Area" localSheetId="1">Auxiliar!$A$1:$G$119</definedName>
    <definedName name="_xlnm.Print_Area" localSheetId="0">Estados!$A$1:$D$56</definedName>
  </definedNames>
  <calcPr calcId="145621"/>
</workbook>
</file>

<file path=xl/calcChain.xml><?xml version="1.0" encoding="utf-8"?>
<calcChain xmlns="http://schemas.openxmlformats.org/spreadsheetml/2006/main">
  <c r="G117" i="2" l="1"/>
  <c r="F117" i="2"/>
  <c r="B115" i="2"/>
  <c r="B58" i="2" l="1"/>
  <c r="F62" i="2"/>
  <c r="B60" i="2" l="1"/>
  <c r="C100" i="2" l="1"/>
  <c r="B100" i="2"/>
  <c r="F77" i="2"/>
  <c r="G86" i="2"/>
  <c r="F86" i="2"/>
  <c r="B20" i="1" s="1"/>
  <c r="G71" i="2"/>
  <c r="G73" i="2" s="1"/>
  <c r="C71" i="2"/>
  <c r="C108" i="2"/>
  <c r="G101" i="2"/>
  <c r="E93" i="2"/>
  <c r="B17" i="1" s="1"/>
  <c r="E90" i="2"/>
  <c r="B16" i="1" s="1"/>
  <c r="E79" i="2"/>
  <c r="D79" i="2"/>
  <c r="C79" i="2"/>
  <c r="F78" i="2"/>
  <c r="F71" i="2"/>
  <c r="F73" i="2" s="1"/>
  <c r="B9" i="1" s="1"/>
  <c r="B71" i="2"/>
  <c r="B8" i="1" s="1"/>
  <c r="C45" i="2"/>
  <c r="B45" i="2"/>
  <c r="G25" i="2"/>
  <c r="F25" i="2"/>
  <c r="C20" i="1" s="1"/>
  <c r="D17" i="1"/>
  <c r="D16" i="1"/>
  <c r="F79" i="2" l="1"/>
  <c r="B11" i="1" s="1"/>
  <c r="C32" i="2" l="1"/>
  <c r="E32" i="2" s="1"/>
  <c r="C17" i="1" s="1"/>
  <c r="E29" i="2"/>
  <c r="C16" i="1" s="1"/>
  <c r="E18" i="2" l="1"/>
  <c r="D18" i="2"/>
  <c r="C52" i="1" s="1"/>
  <c r="C18" i="2"/>
  <c r="F17" i="2"/>
  <c r="F16" i="2"/>
  <c r="C53" i="2"/>
  <c r="G46" i="2"/>
  <c r="G10" i="2"/>
  <c r="G12" i="2" s="1"/>
  <c r="F10" i="2"/>
  <c r="F12" i="2" s="1"/>
  <c r="C9" i="1" s="1"/>
  <c r="C10" i="2"/>
  <c r="B10" i="2"/>
  <c r="D26" i="1"/>
  <c r="C26" i="1"/>
  <c r="B27" i="1"/>
  <c r="C46" i="1"/>
  <c r="C53" i="1" l="1"/>
  <c r="F18" i="2"/>
  <c r="B44" i="1"/>
  <c r="B46" i="1" l="1"/>
  <c r="B53" i="1" s="1"/>
  <c r="C29" i="1"/>
  <c r="D29" i="1"/>
  <c r="D12" i="1" l="1"/>
  <c r="C12" i="1" l="1"/>
  <c r="D18" i="1" l="1"/>
  <c r="D21" i="1" s="1"/>
  <c r="D23" i="1" s="1"/>
  <c r="C18" i="1"/>
  <c r="C21" i="1" s="1"/>
  <c r="C23" i="1" s="1"/>
  <c r="A40" i="1"/>
  <c r="A1" i="2"/>
  <c r="B29" i="1"/>
  <c r="B12" i="1"/>
  <c r="B18" i="1" l="1"/>
  <c r="B21" i="1" s="1"/>
  <c r="B23" i="1" s="1"/>
  <c r="D36" i="1" l="1"/>
  <c r="D37" i="1" s="1"/>
  <c r="D38" i="1" s="1"/>
  <c r="B55" i="1" l="1"/>
  <c r="B35" i="1" s="1"/>
  <c r="C55" i="1"/>
  <c r="C35" i="1" s="1"/>
  <c r="B34" i="1" l="1"/>
  <c r="B36" i="1" s="1"/>
  <c r="B37" i="1" s="1"/>
  <c r="B38" i="1" s="1"/>
  <c r="C36" i="1"/>
  <c r="C37" i="1" s="1"/>
  <c r="C38" i="1" s="1"/>
  <c r="G62" i="2" l="1"/>
</calcChain>
</file>

<file path=xl/sharedStrings.xml><?xml version="1.0" encoding="utf-8"?>
<sst xmlns="http://schemas.openxmlformats.org/spreadsheetml/2006/main" count="187" uniqueCount="111">
  <si>
    <t>Efectivo</t>
  </si>
  <si>
    <t>Cuentas por cobrar</t>
  </si>
  <si>
    <t>Activo</t>
  </si>
  <si>
    <t>Descripción</t>
  </si>
  <si>
    <t>Fecha de compra</t>
  </si>
  <si>
    <t>Costo</t>
  </si>
  <si>
    <t>Depreciación acumulada</t>
  </si>
  <si>
    <t>Propieda planta y equipo</t>
  </si>
  <si>
    <t>A1</t>
  </si>
  <si>
    <t>Depreciacion acumulada maquinaria</t>
  </si>
  <si>
    <t>Total activo</t>
  </si>
  <si>
    <t>Pasivo</t>
  </si>
  <si>
    <t>Prestaciones de antigüedad por pagar</t>
  </si>
  <si>
    <t>Total pasivo</t>
  </si>
  <si>
    <t>Patrimonio</t>
  </si>
  <si>
    <t>Resultados al inicio del ejercicio</t>
  </si>
  <si>
    <t>Resultados del ejercicio</t>
  </si>
  <si>
    <t>Estados de resultados</t>
  </si>
  <si>
    <t>Ingresos</t>
  </si>
  <si>
    <t>Total patrimonio</t>
  </si>
  <si>
    <t>Total pasivo y  patrimonio</t>
  </si>
  <si>
    <t>Años finalizados el 31-12 de</t>
  </si>
  <si>
    <t>Solo para valientes, CA</t>
  </si>
  <si>
    <t>Fecha</t>
  </si>
  <si>
    <t>al 31 de diciembre de</t>
  </si>
  <si>
    <t>Soluciones Contables: Practica</t>
  </si>
  <si>
    <t>Utilidad neta</t>
  </si>
  <si>
    <t>Depreciacion del ejercicio</t>
  </si>
  <si>
    <t>Precio de venta</t>
  </si>
  <si>
    <t>Costo de ventas</t>
  </si>
  <si>
    <t>Utilidad bruta</t>
  </si>
  <si>
    <t>Venta de activo fijo</t>
  </si>
  <si>
    <t>Auxiliares de partidas no monetarias</t>
  </si>
  <si>
    <t>Seguro</t>
  </si>
  <si>
    <t>Depreciación y amortización del ejercicio</t>
  </si>
  <si>
    <t>Amortización del ejercicio</t>
  </si>
  <si>
    <t>Amortización acumulada</t>
  </si>
  <si>
    <t>Promedio</t>
  </si>
  <si>
    <t>Compras Mercancias</t>
  </si>
  <si>
    <t>Fecha de venta</t>
  </si>
  <si>
    <t>Ganancia en la venta del activo fijo</t>
  </si>
  <si>
    <t>Aumento*</t>
  </si>
  <si>
    <t>Comerciales</t>
  </si>
  <si>
    <t>Maquinaria *</t>
  </si>
  <si>
    <t>Gastos pagados por anticipado *</t>
  </si>
  <si>
    <t>Capital social *</t>
  </si>
  <si>
    <t>Reserva legal *</t>
  </si>
  <si>
    <t xml:space="preserve">Inventario </t>
  </si>
  <si>
    <t>Valor  según libros</t>
  </si>
  <si>
    <t>Provisión ctas incobrables</t>
  </si>
  <si>
    <t>Pérdida de cuentas incobrables</t>
  </si>
  <si>
    <t>Cuentas por cobrar, neta *</t>
  </si>
  <si>
    <t>Activo corriente</t>
  </si>
  <si>
    <t>Total activo corriente</t>
  </si>
  <si>
    <t>Activo no corriente</t>
  </si>
  <si>
    <t>Total activo no corriente</t>
  </si>
  <si>
    <t>Ganancia en venta de activo fijo</t>
  </si>
  <si>
    <t>Aporte inicial</t>
  </si>
  <si>
    <t>Del 2012</t>
  </si>
  <si>
    <t>Del 2013</t>
  </si>
  <si>
    <t>Del 2014</t>
  </si>
  <si>
    <t>Capital social al 31/12/2014</t>
  </si>
  <si>
    <t>Reserva legal al 31/12/2014</t>
  </si>
  <si>
    <t>Activo fijo al 31-12-2014: Maquinaria</t>
  </si>
  <si>
    <t>Compras del 2014</t>
  </si>
  <si>
    <t>Gastos pagados por anticipado 31-12-2014</t>
  </si>
  <si>
    <t>Gastos pagados por anticipado 31-12-2015</t>
  </si>
  <si>
    <t>Compras del 2015</t>
  </si>
  <si>
    <t>Activo fijo al 31-12-2015: Maquinaria</t>
  </si>
  <si>
    <t>Capital social al 31/12/2015</t>
  </si>
  <si>
    <t>Reserva legal al 31/12/2015</t>
  </si>
  <si>
    <t>*Ver auxiliar</t>
  </si>
  <si>
    <t>Balance general</t>
  </si>
  <si>
    <t>Impuesto sobre la renta  por pagar</t>
  </si>
  <si>
    <t>Gastos de administración*</t>
  </si>
  <si>
    <t>Resultado  antes de impuesto</t>
  </si>
  <si>
    <t>Impuesto sobre la renta</t>
  </si>
  <si>
    <t>Gastos de ventas*</t>
  </si>
  <si>
    <t>Efectivo*</t>
  </si>
  <si>
    <t>Depositos en garantia*</t>
  </si>
  <si>
    <t>Cuentas por pagar*</t>
  </si>
  <si>
    <t>Bancos</t>
  </si>
  <si>
    <t>Caja</t>
  </si>
  <si>
    <t>Trabajadores</t>
  </si>
  <si>
    <t>Incorporación  2014</t>
  </si>
  <si>
    <t>Retiro 2014</t>
  </si>
  <si>
    <t>Saldo al 31-12-2014</t>
  </si>
  <si>
    <t>Saldo al 31-12-2013</t>
  </si>
  <si>
    <t>Depreciación ejercicio 2014</t>
  </si>
  <si>
    <t>Depreciación</t>
  </si>
  <si>
    <t>*El 30/6/2014 se registro un aumento de capital social por Bs.1.250, el cual fue pagado de la siguiente forma, Bs.750 con aporte en efectivo y el resto, Bs.500 de los resultados acumulados.</t>
  </si>
  <si>
    <t>Saldo al 31-12-2015</t>
  </si>
  <si>
    <t>Aumento</t>
  </si>
  <si>
    <t>Local A</t>
  </si>
  <si>
    <t>Local B</t>
  </si>
  <si>
    <t>Depositos en garantia</t>
  </si>
  <si>
    <t>Retiro 2015</t>
  </si>
  <si>
    <t>Depreciación ejercicio 2015</t>
  </si>
  <si>
    <t>Incorporación  2015</t>
  </si>
  <si>
    <t>Cuentas por pagar</t>
  </si>
  <si>
    <t>Ventas</t>
  </si>
  <si>
    <t>Servicios</t>
  </si>
  <si>
    <t>Ventas de repuestos</t>
  </si>
  <si>
    <t>Servicios de taller</t>
  </si>
  <si>
    <t>Administración</t>
  </si>
  <si>
    <t>Honorarios</t>
  </si>
  <si>
    <t>Bienes menores</t>
  </si>
  <si>
    <t>Remuneraciones</t>
  </si>
  <si>
    <t>Gastos operativos 2015</t>
  </si>
  <si>
    <t>Gastos operativos 2014</t>
  </si>
  <si>
    <t>Ventas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</si>
</sst>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64" formatCode="_ * #,##0.000_ ;_ * \-#,##0.000_ ;_ * &quot;-&quot;??_ ;_ @_ 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2"/>
    </xf>
    <xf numFmtId="0" fontId="3" fillId="0" borderId="0" xfId="2" applyAlignment="1">
      <alignment horizontal="left" indent="2"/>
    </xf>
    <xf numFmtId="0" fontId="2" fillId="0" borderId="0" xfId="0" applyFont="1" applyAlignment="1">
      <alignment horizontal="left" indent="3"/>
    </xf>
    <xf numFmtId="43" fontId="0" fillId="0" borderId="0" xfId="0" applyNumberFormat="1"/>
    <xf numFmtId="0" fontId="2" fillId="0" borderId="0" xfId="0" applyFont="1" applyAlignment="1">
      <alignment horizontal="left" indent="2"/>
    </xf>
    <xf numFmtId="14" fontId="0" fillId="0" borderId="0" xfId="0" applyNumberFormat="1"/>
    <xf numFmtId="0" fontId="0" fillId="0" borderId="0" xfId="0" applyAlignment="1">
      <alignment horizontal="left" indent="4"/>
    </xf>
    <xf numFmtId="0" fontId="2" fillId="0" borderId="0" xfId="0" applyFont="1" applyAlignment="1">
      <alignment horizontal="left" indent="4"/>
    </xf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1" xfId="0" applyNumberFormat="1" applyBorder="1"/>
    <xf numFmtId="165" fontId="2" fillId="0" borderId="0" xfId="0" applyNumberFormat="1" applyFont="1"/>
    <xf numFmtId="165" fontId="0" fillId="0" borderId="0" xfId="0" applyNumberFormat="1" applyBorder="1"/>
    <xf numFmtId="165" fontId="2" fillId="0" borderId="0" xfId="0" applyNumberFormat="1" applyFont="1" applyBorder="1"/>
    <xf numFmtId="165" fontId="0" fillId="0" borderId="2" xfId="0" applyNumberFormat="1" applyBorder="1"/>
    <xf numFmtId="165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4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 indent="3"/>
    </xf>
    <xf numFmtId="165" fontId="0" fillId="2" borderId="0" xfId="0" applyNumberFormat="1" applyFill="1"/>
    <xf numFmtId="165" fontId="0" fillId="2" borderId="0" xfId="0" applyNumberFormat="1" applyFill="1" applyBorder="1"/>
    <xf numFmtId="0" fontId="0" fillId="2" borderId="0" xfId="0" applyFont="1" applyFill="1"/>
    <xf numFmtId="0" fontId="0" fillId="2" borderId="0" xfId="0" applyFill="1" applyBorder="1"/>
    <xf numFmtId="165" fontId="2" fillId="2" borderId="0" xfId="0" applyNumberFormat="1" applyFont="1" applyFill="1" applyBorder="1"/>
    <xf numFmtId="14" fontId="0" fillId="2" borderId="0" xfId="0" applyNumberFormat="1" applyFill="1"/>
    <xf numFmtId="43" fontId="0" fillId="2" borderId="0" xfId="1" applyFont="1" applyFill="1"/>
    <xf numFmtId="0" fontId="2" fillId="2" borderId="0" xfId="0" applyFont="1" applyFill="1" applyAlignment="1">
      <alignment horizontal="left" indent="4"/>
    </xf>
    <xf numFmtId="165" fontId="2" fillId="2" borderId="2" xfId="0" applyNumberFormat="1" applyFont="1" applyFill="1" applyBorder="1"/>
    <xf numFmtId="165" fontId="0" fillId="2" borderId="2" xfId="0" applyNumberFormat="1" applyFill="1" applyBorder="1"/>
    <xf numFmtId="0" fontId="0" fillId="2" borderId="0" xfId="0" applyFont="1" applyFill="1" applyBorder="1"/>
    <xf numFmtId="0" fontId="2" fillId="2" borderId="0" xfId="0" applyFont="1" applyFill="1" applyAlignment="1">
      <alignment horizontal="left"/>
    </xf>
    <xf numFmtId="3" fontId="0" fillId="2" borderId="0" xfId="0" applyNumberForma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43" fontId="0" fillId="2" borderId="0" xfId="0" applyNumberFormat="1" applyFill="1" applyBorder="1"/>
    <xf numFmtId="0" fontId="0" fillId="0" borderId="0" xfId="0" applyAlignment="1">
      <alignment horizontal="left" vertical="center" wrapText="1" indent="1"/>
    </xf>
    <xf numFmtId="0" fontId="0" fillId="0" borderId="0" xfId="0" applyFill="1"/>
    <xf numFmtId="165" fontId="0" fillId="0" borderId="2" xfId="0" applyNumberFormat="1" applyFill="1" applyBorder="1"/>
    <xf numFmtId="0" fontId="2" fillId="0" borderId="0" xfId="0" applyFont="1" applyAlignment="1">
      <alignment vertical="center" wrapText="1"/>
    </xf>
    <xf numFmtId="165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left" indent="1"/>
    </xf>
    <xf numFmtId="1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/>
    <xf numFmtId="165" fontId="2" fillId="0" borderId="0" xfId="0" applyNumberFormat="1" applyFont="1" applyFill="1"/>
    <xf numFmtId="165" fontId="0" fillId="0" borderId="3" xfId="1" applyNumberFormat="1" applyFont="1" applyBorder="1"/>
    <xf numFmtId="165" fontId="0" fillId="0" borderId="3" xfId="0" applyNumberFormat="1" applyFill="1" applyBorder="1"/>
    <xf numFmtId="165" fontId="2" fillId="2" borderId="3" xfId="0" applyNumberFormat="1" applyFont="1" applyFill="1" applyBorder="1"/>
    <xf numFmtId="0" fontId="0" fillId="0" borderId="0" xfId="0" applyAlignment="1">
      <alignment horizontal="left" vertical="top" wrapText="1" indent="2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41" fontId="0" fillId="0" borderId="0" xfId="0" applyNumberFormat="1" applyBorder="1"/>
    <xf numFmtId="41" fontId="0" fillId="0" borderId="0" xfId="0" applyNumberFormat="1"/>
    <xf numFmtId="41" fontId="0" fillId="0" borderId="2" xfId="0" applyNumberFormat="1" applyBorder="1"/>
    <xf numFmtId="41" fontId="0" fillId="0" borderId="0" xfId="0" applyNumberFormat="1" applyFill="1"/>
    <xf numFmtId="41" fontId="0" fillId="0" borderId="2" xfId="0" applyNumberFormat="1" applyFill="1" applyBorder="1"/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left" indent="2"/>
    </xf>
    <xf numFmtId="0" fontId="4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/>
    <xf numFmtId="165" fontId="5" fillId="0" borderId="0" xfId="0" applyNumberFormat="1" applyFont="1" applyAlignment="1"/>
    <xf numFmtId="0" fontId="0" fillId="0" borderId="1" xfId="0" applyBorder="1"/>
    <xf numFmtId="14" fontId="0" fillId="0" borderId="0" xfId="0" applyNumberFormat="1" applyBorder="1"/>
    <xf numFmtId="41" fontId="0" fillId="0" borderId="3" xfId="0" applyNumberFormat="1" applyBorder="1"/>
    <xf numFmtId="165" fontId="0" fillId="0" borderId="3" xfId="0" applyNumberFormat="1" applyBorder="1"/>
    <xf numFmtId="0" fontId="0" fillId="0" borderId="3" xfId="0" applyBorder="1"/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65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2" xfId="0" applyNumberFormat="1" applyBorder="1"/>
    <xf numFmtId="165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165" fontId="0" fillId="2" borderId="0" xfId="0" applyNumberFormat="1" applyFill="1"/>
    <xf numFmtId="165" fontId="0" fillId="2" borderId="0" xfId="0" applyNumberFormat="1" applyFill="1" applyBorder="1"/>
    <xf numFmtId="0" fontId="0" fillId="2" borderId="0" xfId="0" applyFont="1" applyFill="1"/>
    <xf numFmtId="0" fontId="0" fillId="2" borderId="0" xfId="0" applyFill="1" applyBorder="1"/>
    <xf numFmtId="165" fontId="0" fillId="2" borderId="2" xfId="0" applyNumberFormat="1" applyFill="1" applyBorder="1"/>
    <xf numFmtId="0" fontId="2" fillId="2" borderId="0" xfId="0" applyFont="1" applyFill="1" applyAlignment="1">
      <alignment horizontal="left"/>
    </xf>
    <xf numFmtId="3" fontId="0" fillId="2" borderId="0" xfId="0" applyNumberForma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Fill="1"/>
    <xf numFmtId="165" fontId="0" fillId="0" borderId="2" xfId="0" applyNumberFormat="1" applyFill="1" applyBorder="1"/>
    <xf numFmtId="0" fontId="2" fillId="0" borderId="0" xfId="0" applyFont="1" applyAlignment="1">
      <alignment vertical="center" wrapText="1"/>
    </xf>
    <xf numFmtId="165" fontId="0" fillId="0" borderId="0" xfId="0" applyNumberFormat="1" applyFill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41" fontId="0" fillId="0" borderId="0" xfId="0" applyNumberFormat="1" applyBorder="1"/>
    <xf numFmtId="41" fontId="0" fillId="0" borderId="0" xfId="0" applyNumberFormat="1"/>
    <xf numFmtId="41" fontId="0" fillId="0" borderId="2" xfId="0" applyNumberFormat="1" applyBorder="1"/>
    <xf numFmtId="41" fontId="0" fillId="0" borderId="0" xfId="0" applyNumberFormat="1" applyFill="1"/>
    <xf numFmtId="41" fontId="0" fillId="0" borderId="2" xfId="0" applyNumberFormat="1" applyFill="1" applyBorder="1"/>
    <xf numFmtId="0" fontId="4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14" fontId="0" fillId="2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indent="1"/>
    </xf>
    <xf numFmtId="14" fontId="0" fillId="0" borderId="0" xfId="0" applyNumberFormat="1" applyFill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indent="1"/>
    </xf>
    <xf numFmtId="14" fontId="0" fillId="0" borderId="0" xfId="0" applyNumberFormat="1"/>
    <xf numFmtId="165" fontId="0" fillId="0" borderId="1" xfId="0" applyNumberFormat="1" applyBorder="1"/>
    <xf numFmtId="0" fontId="0" fillId="2" borderId="0" xfId="0" applyFill="1"/>
    <xf numFmtId="0" fontId="2" fillId="2" borderId="0" xfId="0" applyFont="1" applyFill="1" applyAlignment="1">
      <alignment horizontal="left"/>
    </xf>
    <xf numFmtId="3" fontId="0" fillId="2" borderId="0" xfId="0" applyNumberFormat="1" applyFill="1"/>
    <xf numFmtId="0" fontId="0" fillId="0" borderId="0" xfId="0" applyFill="1"/>
    <xf numFmtId="165" fontId="0" fillId="0" borderId="2" xfId="0" applyNumberFormat="1" applyFill="1" applyBorder="1"/>
    <xf numFmtId="165" fontId="0" fillId="0" borderId="0" xfId="0" applyNumberFormat="1" applyFill="1"/>
    <xf numFmtId="165" fontId="0" fillId="0" borderId="3" xfId="1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41" fontId="0" fillId="0" borderId="0" xfId="0" applyNumberFormat="1" applyBorder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1" fontId="0" fillId="0" borderId="0" xfId="0" applyNumberFormat="1" applyFill="1" applyBorder="1"/>
    <xf numFmtId="0" fontId="6" fillId="0" borderId="0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0" fillId="2" borderId="0" xfId="0" applyFill="1" applyAlignment="1">
      <alignment horizontal="left" wrapText="1"/>
    </xf>
    <xf numFmtId="0" fontId="0" fillId="3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3" fontId="0" fillId="0" borderId="0" xfId="0" applyNumberFormat="1" applyFill="1" applyBorder="1"/>
    <xf numFmtId="165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3" fontId="0" fillId="0" borderId="0" xfId="0" applyNumberFormat="1" applyFill="1" applyBorder="1"/>
    <xf numFmtId="0" fontId="0" fillId="0" borderId="0" xfId="0" applyFill="1" applyBorder="1" applyAlignment="1">
      <alignment horizontal="left" vertical="center" wrapText="1" indent="1"/>
    </xf>
    <xf numFmtId="165" fontId="0" fillId="0" borderId="0" xfId="1" applyNumberFormat="1" applyFont="1" applyFill="1" applyBorder="1"/>
    <xf numFmtId="0" fontId="0" fillId="0" borderId="0" xfId="0" applyFill="1" applyBorder="1" applyAlignment="1">
      <alignment vertical="center" wrapText="1"/>
    </xf>
    <xf numFmtId="41" fontId="0" fillId="2" borderId="0" xfId="0" applyNumberFormat="1" applyFill="1" applyBorder="1"/>
    <xf numFmtId="0" fontId="0" fillId="2" borderId="0" xfId="0" applyFill="1" applyBorder="1" applyAlignment="1">
      <alignment horizontal="left" indent="1"/>
    </xf>
    <xf numFmtId="165" fontId="0" fillId="0" borderId="0" xfId="1" applyNumberFormat="1" applyFont="1" applyFill="1"/>
    <xf numFmtId="165" fontId="0" fillId="0" borderId="0" xfId="1" applyNumberFormat="1" applyFont="1"/>
    <xf numFmtId="165" fontId="0" fillId="0" borderId="2" xfId="1" applyNumberFormat="1" applyFont="1" applyFill="1" applyBorder="1"/>
    <xf numFmtId="2" fontId="0" fillId="2" borderId="0" xfId="0" applyNumberForma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398688</xdr:colOff>
      <xdr:row>0</xdr:row>
      <xdr:rowOff>0</xdr:rowOff>
    </xdr:from>
    <xdr:to>
      <xdr:col>4</xdr:col>
      <xdr:colOff>19051</xdr:colOff>
      <xdr:row>2</xdr:row>
      <xdr:rowOff>57150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3488" y="0"/>
          <a:ext cx="1439638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0</xdr:rowOff>
    </xdr:from>
    <xdr:to>
      <xdr:col>6</xdr:col>
      <xdr:colOff>911367</xdr:colOff>
      <xdr:row>2</xdr:row>
      <xdr:rowOff>57150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0"/>
          <a:ext cx="1444767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zoomScale="130" zoomScaleNormal="130" zoomScaleSheetLayoutView="100" workbookViewId="0">
      <selection activeCell="E3" sqref="E3"/>
    </sheetView>
  </sheetViews>
  <sheetFormatPr baseColWidth="10" defaultRowHeight="15" x14ac:dyDescent="0.25"/>
  <cols>
    <col min="1" max="1" width="48.85546875" customWidth="1"/>
    <col min="2" max="2" width="12.85546875" customWidth="1"/>
    <col min="3" max="3" width="13.140625" customWidth="1"/>
    <col min="4" max="4" width="14.140625" customWidth="1"/>
    <col min="5" max="5" width="31" customWidth="1"/>
  </cols>
  <sheetData>
    <row r="1" spans="1:4" x14ac:dyDescent="0.25">
      <c r="A1" s="28" t="s">
        <v>25</v>
      </c>
      <c r="B1" s="29"/>
      <c r="C1" s="29"/>
      <c r="D1" s="29"/>
    </row>
    <row r="2" spans="1:4" x14ac:dyDescent="0.25">
      <c r="A2" s="28" t="s">
        <v>22</v>
      </c>
      <c r="B2" s="29"/>
      <c r="C2" s="29"/>
      <c r="D2" s="29"/>
    </row>
    <row r="3" spans="1:4" x14ac:dyDescent="0.25">
      <c r="B3" s="29"/>
      <c r="C3" s="29"/>
      <c r="D3" s="29"/>
    </row>
    <row r="4" spans="1:4" x14ac:dyDescent="0.25">
      <c r="A4" s="29" t="s">
        <v>72</v>
      </c>
      <c r="B4" s="151" t="s">
        <v>24</v>
      </c>
      <c r="C4" s="151"/>
      <c r="D4" s="151"/>
    </row>
    <row r="5" spans="1:4" x14ac:dyDescent="0.25">
      <c r="B5" s="27">
        <v>2015</v>
      </c>
      <c r="C5" s="27">
        <v>2014</v>
      </c>
      <c r="D5" s="27">
        <v>2013</v>
      </c>
    </row>
    <row r="6" spans="1:4" x14ac:dyDescent="0.25">
      <c r="A6" s="2" t="s">
        <v>2</v>
      </c>
      <c r="D6" s="18"/>
    </row>
    <row r="7" spans="1:4" x14ac:dyDescent="0.25">
      <c r="A7" t="s">
        <v>52</v>
      </c>
      <c r="D7" s="18"/>
    </row>
    <row r="8" spans="1:4" x14ac:dyDescent="0.25">
      <c r="A8" s="1" t="s">
        <v>78</v>
      </c>
      <c r="B8" s="18">
        <f>Auxiliar!B71</f>
        <v>14920</v>
      </c>
      <c r="C8" s="18">
        <v>5885</v>
      </c>
      <c r="D8" s="89">
        <v>4500</v>
      </c>
    </row>
    <row r="9" spans="1:4" x14ac:dyDescent="0.25">
      <c r="A9" s="1" t="s">
        <v>51</v>
      </c>
      <c r="B9" s="18">
        <f>Auxiliar!F73</f>
        <v>6282</v>
      </c>
      <c r="C9" s="18">
        <f>Auxiliar!F12</f>
        <v>4242</v>
      </c>
      <c r="D9" s="89">
        <v>3344</v>
      </c>
    </row>
    <row r="10" spans="1:4" x14ac:dyDescent="0.25">
      <c r="A10" s="1" t="s">
        <v>47</v>
      </c>
      <c r="B10" s="18">
        <v>13482</v>
      </c>
      <c r="C10" s="18">
        <v>7500</v>
      </c>
      <c r="D10" s="89">
        <v>6000</v>
      </c>
    </row>
    <row r="11" spans="1:4" x14ac:dyDescent="0.25">
      <c r="A11" s="1" t="s">
        <v>44</v>
      </c>
      <c r="B11" s="19">
        <f>Auxiliar!F79</f>
        <v>1200</v>
      </c>
      <c r="C11" s="19">
        <v>350</v>
      </c>
      <c r="D11" s="90">
        <v>600</v>
      </c>
    </row>
    <row r="12" spans="1:4" x14ac:dyDescent="0.25">
      <c r="A12" s="30" t="s">
        <v>53</v>
      </c>
      <c r="B12" s="31">
        <f>SUM(B8:B11)</f>
        <v>35884</v>
      </c>
      <c r="C12" s="31">
        <f>SUM(C8:C11)</f>
        <v>17977</v>
      </c>
      <c r="D12" s="31">
        <f t="shared" ref="D12" si="0">SUM(D8:D11)</f>
        <v>14444</v>
      </c>
    </row>
    <row r="13" spans="1:4" ht="11.25" customHeight="1" x14ac:dyDescent="0.25">
      <c r="A13" s="29"/>
      <c r="B13" s="31"/>
      <c r="C13" s="31"/>
      <c r="D13" s="31"/>
    </row>
    <row r="14" spans="1:4" x14ac:dyDescent="0.25">
      <c r="A14" s="2" t="s">
        <v>54</v>
      </c>
      <c r="B14" s="18"/>
      <c r="C14" s="18"/>
      <c r="D14" s="18"/>
    </row>
    <row r="15" spans="1:4" x14ac:dyDescent="0.25">
      <c r="A15" s="1" t="s">
        <v>7</v>
      </c>
      <c r="B15" s="18"/>
      <c r="C15" s="18"/>
      <c r="D15" s="18"/>
    </row>
    <row r="16" spans="1:4" x14ac:dyDescent="0.25">
      <c r="A16" s="5" t="s">
        <v>43</v>
      </c>
      <c r="B16" s="89">
        <f>Auxiliar!E90</f>
        <v>29500</v>
      </c>
      <c r="C16" s="89">
        <f>Auxiliar!E29</f>
        <v>26000</v>
      </c>
      <c r="D16" s="89">
        <f>Auxiliar!B29</f>
        <v>17000</v>
      </c>
    </row>
    <row r="17" spans="1:4" x14ac:dyDescent="0.25">
      <c r="A17" s="4" t="s">
        <v>9</v>
      </c>
      <c r="B17" s="90">
        <f>Auxiliar!E93*-1</f>
        <v>-11050</v>
      </c>
      <c r="C17" s="90">
        <f>Auxiliar!E32*-1</f>
        <v>-5700</v>
      </c>
      <c r="D17" s="90">
        <f>-Auxiliar!B32</f>
        <v>-3300</v>
      </c>
    </row>
    <row r="18" spans="1:4" x14ac:dyDescent="0.25">
      <c r="B18" s="18">
        <f>SUM(B16:B17)</f>
        <v>18450</v>
      </c>
      <c r="C18" s="18">
        <f>SUM(C16:C17)</f>
        <v>20300</v>
      </c>
      <c r="D18" s="18">
        <f t="shared" ref="D18" si="1">SUM(D16:D17)</f>
        <v>13700</v>
      </c>
    </row>
    <row r="19" spans="1:4" x14ac:dyDescent="0.25">
      <c r="A19" s="1"/>
      <c r="B19" s="18"/>
      <c r="C19" s="18"/>
      <c r="D19" s="18"/>
    </row>
    <row r="20" spans="1:4" x14ac:dyDescent="0.25">
      <c r="A20" s="1" t="s">
        <v>79</v>
      </c>
      <c r="B20" s="19">
        <f>Auxiliar!F86</f>
        <v>1000</v>
      </c>
      <c r="C20" s="19">
        <f>Auxiliar!F25</f>
        <v>1000</v>
      </c>
      <c r="D20" s="19">
        <v>1000</v>
      </c>
    </row>
    <row r="21" spans="1:4" ht="14.25" customHeight="1" x14ac:dyDescent="0.25">
      <c r="A21" s="6" t="s">
        <v>55</v>
      </c>
      <c r="B21" s="18">
        <f>SUM(B18:B20)</f>
        <v>19450</v>
      </c>
      <c r="C21" s="18">
        <f>SUM(C18:C20)</f>
        <v>21300</v>
      </c>
      <c r="D21" s="18">
        <f t="shared" ref="D21" si="2">SUM(D18:D20)</f>
        <v>14700</v>
      </c>
    </row>
    <row r="22" spans="1:4" ht="7.5" hidden="1" customHeight="1" x14ac:dyDescent="0.25">
      <c r="A22" s="29"/>
      <c r="B22" s="31"/>
      <c r="C22" s="31"/>
      <c r="D22" s="31"/>
    </row>
    <row r="23" spans="1:4" ht="15.75" thickBot="1" x14ac:dyDescent="0.3">
      <c r="A23" s="2" t="s">
        <v>10</v>
      </c>
      <c r="B23" s="23">
        <f>B12+B21</f>
        <v>55334</v>
      </c>
      <c r="C23" s="23">
        <f>C12+C21</f>
        <v>39277</v>
      </c>
      <c r="D23" s="23">
        <f t="shared" ref="D23" si="3">D12+D21</f>
        <v>29144</v>
      </c>
    </row>
    <row r="24" spans="1:4" ht="8.25" customHeight="1" thickTop="1" x14ac:dyDescent="0.25">
      <c r="B24" s="18"/>
      <c r="C24" s="18"/>
      <c r="D24" s="18"/>
    </row>
    <row r="25" spans="1:4" x14ac:dyDescent="0.25">
      <c r="A25" s="28" t="s">
        <v>11</v>
      </c>
      <c r="B25" s="31"/>
      <c r="C25" s="31"/>
      <c r="D25" s="31"/>
    </row>
    <row r="26" spans="1:4" x14ac:dyDescent="0.25">
      <c r="A26" s="1" t="s">
        <v>80</v>
      </c>
      <c r="B26" s="18">
        <v>11500</v>
      </c>
      <c r="C26" s="18">
        <f>14098+320</f>
        <v>14418</v>
      </c>
      <c r="D26" s="18">
        <f>13512+200</f>
        <v>13712</v>
      </c>
    </row>
    <row r="27" spans="1:4" x14ac:dyDescent="0.25">
      <c r="A27" s="1" t="s">
        <v>73</v>
      </c>
      <c r="B27" s="18">
        <f>B54*-1</f>
        <v>2941.8</v>
      </c>
      <c r="C27" s="18">
        <v>1077</v>
      </c>
      <c r="D27" s="18">
        <v>1016</v>
      </c>
    </row>
    <row r="28" spans="1:4" x14ac:dyDescent="0.25">
      <c r="A28" s="1" t="s">
        <v>12</v>
      </c>
      <c r="B28" s="19">
        <v>3500</v>
      </c>
      <c r="C28" s="19">
        <v>5400</v>
      </c>
      <c r="D28" s="19">
        <v>2900</v>
      </c>
    </row>
    <row r="29" spans="1:4" x14ac:dyDescent="0.25">
      <c r="A29" s="2" t="s">
        <v>13</v>
      </c>
      <c r="B29" s="18">
        <f>SUM(B26:B28)</f>
        <v>17941.8</v>
      </c>
      <c r="C29" s="18">
        <f>SUM(C26:C28)</f>
        <v>20895</v>
      </c>
      <c r="D29" s="18">
        <f>SUM(D26:D28)</f>
        <v>17628</v>
      </c>
    </row>
    <row r="30" spans="1:4" ht="8.25" customHeight="1" x14ac:dyDescent="0.25">
      <c r="B30" s="18"/>
      <c r="C30" s="18"/>
      <c r="D30" s="18"/>
    </row>
    <row r="31" spans="1:4" x14ac:dyDescent="0.25">
      <c r="A31" s="2" t="s">
        <v>14</v>
      </c>
      <c r="B31" s="18"/>
      <c r="C31" s="18"/>
      <c r="D31" s="18"/>
    </row>
    <row r="32" spans="1:4" x14ac:dyDescent="0.25">
      <c r="A32" s="1" t="s">
        <v>45</v>
      </c>
      <c r="B32" s="18">
        <v>6250</v>
      </c>
      <c r="C32" s="18">
        <v>6250</v>
      </c>
      <c r="D32" s="18">
        <v>5000</v>
      </c>
    </row>
    <row r="33" spans="1:4" x14ac:dyDescent="0.25">
      <c r="A33" s="1" t="s">
        <v>46</v>
      </c>
      <c r="B33" s="18">
        <v>625</v>
      </c>
      <c r="C33" s="18">
        <v>625</v>
      </c>
      <c r="D33" s="18">
        <v>401</v>
      </c>
    </row>
    <row r="34" spans="1:4" x14ac:dyDescent="0.25">
      <c r="A34" s="1" t="s">
        <v>15</v>
      </c>
      <c r="B34" s="18">
        <f>C34+C35</f>
        <v>11507</v>
      </c>
      <c r="C34" s="18">
        <v>5615</v>
      </c>
      <c r="D34" s="18">
        <v>1006</v>
      </c>
    </row>
    <row r="35" spans="1:4" x14ac:dyDescent="0.25">
      <c r="A35" s="1" t="s">
        <v>16</v>
      </c>
      <c r="B35" s="19">
        <f>B55</f>
        <v>19010.2</v>
      </c>
      <c r="C35" s="19">
        <f>C55-224</f>
        <v>5892</v>
      </c>
      <c r="D35" s="19">
        <v>5109</v>
      </c>
    </row>
    <row r="36" spans="1:4" x14ac:dyDescent="0.25">
      <c r="A36" s="2" t="s">
        <v>19</v>
      </c>
      <c r="B36" s="18">
        <f>SUM(B32:B35)</f>
        <v>37392.199999999997</v>
      </c>
      <c r="C36" s="18">
        <f>SUM(C32:C35)</f>
        <v>18382</v>
      </c>
      <c r="D36" s="18">
        <f t="shared" ref="D36" si="4">SUM(D32:D35)</f>
        <v>11516</v>
      </c>
    </row>
    <row r="37" spans="1:4" ht="15.75" thickBot="1" x14ac:dyDescent="0.3">
      <c r="A37" s="8" t="s">
        <v>20</v>
      </c>
      <c r="B37" s="23">
        <f>B29+B36</f>
        <v>55334</v>
      </c>
      <c r="C37" s="23">
        <f>C29+C36</f>
        <v>39277</v>
      </c>
      <c r="D37" s="23">
        <f t="shared" ref="D37" si="5">D29+D36</f>
        <v>29144</v>
      </c>
    </row>
    <row r="38" spans="1:4" ht="15.75" thickTop="1" x14ac:dyDescent="0.25">
      <c r="A38" s="41"/>
      <c r="B38" s="32">
        <f>B23-B37</f>
        <v>0</v>
      </c>
      <c r="C38" s="32">
        <f>C23-C37</f>
        <v>0</v>
      </c>
      <c r="D38" s="32">
        <f>D23-D37</f>
        <v>0</v>
      </c>
    </row>
    <row r="39" spans="1:4" x14ac:dyDescent="0.25">
      <c r="A39" s="34"/>
      <c r="B39" s="46"/>
      <c r="C39" s="32"/>
      <c r="D39" s="32"/>
    </row>
    <row r="40" spans="1:4" x14ac:dyDescent="0.25">
      <c r="A40" s="28" t="str">
        <f>A2</f>
        <v>Solo para valientes, CA</v>
      </c>
      <c r="B40" s="29"/>
      <c r="C40" s="31"/>
      <c r="D40" s="31"/>
    </row>
    <row r="41" spans="1:4" ht="17.25" x14ac:dyDescent="0.4">
      <c r="B41" s="152" t="s">
        <v>21</v>
      </c>
      <c r="C41" s="152"/>
      <c r="D41" s="75"/>
    </row>
    <row r="42" spans="1:4" x14ac:dyDescent="0.25">
      <c r="A42" s="48" t="s">
        <v>17</v>
      </c>
      <c r="B42" s="71">
        <v>2015</v>
      </c>
      <c r="C42" s="71">
        <v>2014</v>
      </c>
      <c r="D42" s="73"/>
    </row>
    <row r="43" spans="1:4" ht="7.5" customHeight="1" x14ac:dyDescent="0.25">
      <c r="A43" s="29"/>
      <c r="B43" s="31"/>
      <c r="C43" s="31"/>
      <c r="D43" s="32"/>
    </row>
    <row r="44" spans="1:4" x14ac:dyDescent="0.25">
      <c r="A44" s="72" t="s">
        <v>18</v>
      </c>
      <c r="B44" s="56">
        <f>35000+6000+2500</f>
        <v>43500</v>
      </c>
      <c r="C44" s="56">
        <v>22335</v>
      </c>
      <c r="D44" s="74"/>
    </row>
    <row r="45" spans="1:4" x14ac:dyDescent="0.25">
      <c r="A45" s="4" t="s">
        <v>29</v>
      </c>
      <c r="B45" s="137">
        <v>8668</v>
      </c>
      <c r="C45" s="19">
        <v>6965</v>
      </c>
      <c r="D45" s="21"/>
    </row>
    <row r="46" spans="1:4" x14ac:dyDescent="0.25">
      <c r="A46" s="11" t="s">
        <v>30</v>
      </c>
      <c r="B46" s="20">
        <f>B44-B45</f>
        <v>34832</v>
      </c>
      <c r="C46" s="20">
        <f>C44-C45</f>
        <v>15370</v>
      </c>
      <c r="D46" s="22"/>
    </row>
    <row r="47" spans="1:4" x14ac:dyDescent="0.25">
      <c r="A47" s="10"/>
      <c r="B47" s="18"/>
      <c r="C47" s="18"/>
      <c r="D47" s="21"/>
    </row>
    <row r="48" spans="1:4" x14ac:dyDescent="0.25">
      <c r="A48" s="4" t="s">
        <v>74</v>
      </c>
      <c r="B48" s="18">
        <v>-4000</v>
      </c>
      <c r="C48" s="18">
        <v>-3000</v>
      </c>
      <c r="D48" s="21"/>
    </row>
    <row r="49" spans="1:4" x14ac:dyDescent="0.25">
      <c r="A49" s="4" t="s">
        <v>77</v>
      </c>
      <c r="B49" s="21">
        <v>-3100</v>
      </c>
      <c r="C49" s="21">
        <v>-3630</v>
      </c>
      <c r="D49" s="21"/>
    </row>
    <row r="50" spans="1:4" x14ac:dyDescent="0.25">
      <c r="A50" s="62" t="s">
        <v>56</v>
      </c>
      <c r="B50" s="21">
        <v>0</v>
      </c>
      <c r="C50" s="21">
        <v>1800</v>
      </c>
      <c r="D50" s="21"/>
    </row>
    <row r="51" spans="1:4" x14ac:dyDescent="0.25">
      <c r="A51" s="4" t="s">
        <v>50</v>
      </c>
      <c r="B51" s="21">
        <v>-80</v>
      </c>
      <c r="C51" s="21">
        <v>-47</v>
      </c>
      <c r="D51" s="21"/>
    </row>
    <row r="52" spans="1:4" x14ac:dyDescent="0.25">
      <c r="A52" s="4" t="s">
        <v>34</v>
      </c>
      <c r="B52" s="90">
        <v>-5700</v>
      </c>
      <c r="C52" s="90">
        <f>(Auxiliar!D18+Auxiliar!C32)*-1</f>
        <v>-3300</v>
      </c>
      <c r="D52" s="21"/>
    </row>
    <row r="53" spans="1:4" x14ac:dyDescent="0.25">
      <c r="A53" s="11" t="s">
        <v>75</v>
      </c>
      <c r="B53" s="22">
        <f>SUM(B46:B52)</f>
        <v>21952</v>
      </c>
      <c r="C53" s="22">
        <f>SUM(C46:C52)</f>
        <v>7193</v>
      </c>
      <c r="D53" s="22"/>
    </row>
    <row r="54" spans="1:4" x14ac:dyDescent="0.25">
      <c r="A54" s="4" t="s">
        <v>76</v>
      </c>
      <c r="B54" s="19">
        <v>-2941.8</v>
      </c>
      <c r="C54" s="19">
        <v>-1077</v>
      </c>
      <c r="D54" s="21"/>
    </row>
    <row r="55" spans="1:4" ht="15.75" thickBot="1" x14ac:dyDescent="0.3">
      <c r="A55" s="38" t="s">
        <v>26</v>
      </c>
      <c r="B55" s="39">
        <f>SUM(B53:B54)</f>
        <v>19010.2</v>
      </c>
      <c r="C55" s="39">
        <f>SUM(C53:C54)</f>
        <v>6116</v>
      </c>
      <c r="D55" s="35"/>
    </row>
    <row r="56" spans="1:4" ht="15.75" thickTop="1" x14ac:dyDescent="0.25">
      <c r="A56" s="29" t="s">
        <v>71</v>
      </c>
      <c r="B56" s="29"/>
      <c r="C56" s="29"/>
      <c r="D56" s="29"/>
    </row>
    <row r="57" spans="1:4" x14ac:dyDescent="0.25">
      <c r="A57" s="29"/>
      <c r="B57" s="36"/>
      <c r="C57" s="37"/>
      <c r="D57" s="29"/>
    </row>
    <row r="58" spans="1:4" x14ac:dyDescent="0.25">
      <c r="B58" s="29"/>
      <c r="C58" s="31"/>
      <c r="D58" s="29"/>
    </row>
    <row r="59" spans="1:4" x14ac:dyDescent="0.25">
      <c r="A59" s="29"/>
      <c r="B59" s="29"/>
      <c r="C59" s="29"/>
      <c r="D59" s="29"/>
    </row>
    <row r="60" spans="1:4" x14ac:dyDescent="0.25">
      <c r="A60" s="29"/>
      <c r="B60" s="29"/>
      <c r="C60" s="29"/>
      <c r="D60" s="29"/>
    </row>
    <row r="61" spans="1:4" x14ac:dyDescent="0.25">
      <c r="A61" s="29"/>
      <c r="B61" s="29"/>
      <c r="C61" s="29"/>
      <c r="D61" s="29"/>
    </row>
    <row r="62" spans="1:4" x14ac:dyDescent="0.25">
      <c r="A62" s="29"/>
      <c r="B62" s="29"/>
      <c r="C62" s="29"/>
      <c r="D62" s="29"/>
    </row>
    <row r="63" spans="1:4" x14ac:dyDescent="0.25">
      <c r="A63" s="29"/>
      <c r="B63" s="29"/>
      <c r="C63" s="29"/>
      <c r="D63" s="29"/>
    </row>
    <row r="64" spans="1:4" x14ac:dyDescent="0.25">
      <c r="A64" s="29"/>
      <c r="B64" s="29"/>
      <c r="C64" s="29"/>
      <c r="D64" s="29"/>
    </row>
    <row r="65" spans="1:5" x14ac:dyDescent="0.25">
      <c r="B65" s="25"/>
    </row>
    <row r="66" spans="1:5" x14ac:dyDescent="0.25">
      <c r="A66" s="17"/>
      <c r="B66" s="26"/>
    </row>
    <row r="67" spans="1:5" x14ac:dyDescent="0.25">
      <c r="A67" s="17"/>
      <c r="B67" s="26"/>
    </row>
    <row r="68" spans="1:5" x14ac:dyDescent="0.25">
      <c r="A68" s="17"/>
      <c r="B68" s="26"/>
    </row>
    <row r="69" spans="1:5" x14ac:dyDescent="0.25">
      <c r="A69" s="17"/>
      <c r="B69" s="26"/>
    </row>
    <row r="74" spans="1:5" x14ac:dyDescent="0.25">
      <c r="B74" s="18"/>
    </row>
    <row r="76" spans="1:5" x14ac:dyDescent="0.25">
      <c r="D76" s="12"/>
    </row>
    <row r="77" spans="1:5" x14ac:dyDescent="0.25">
      <c r="D77" s="13"/>
    </row>
    <row r="79" spans="1:5" x14ac:dyDescent="0.25">
      <c r="D79" s="13"/>
    </row>
    <row r="80" spans="1:5" x14ac:dyDescent="0.25">
      <c r="D80" s="13"/>
      <c r="E80" s="7"/>
    </row>
    <row r="81" spans="5:5" x14ac:dyDescent="0.25">
      <c r="E81" s="7"/>
    </row>
    <row r="82" spans="5:5" x14ac:dyDescent="0.25">
      <c r="E82" s="14"/>
    </row>
  </sheetData>
  <mergeCells count="2">
    <mergeCell ref="B4:D4"/>
    <mergeCell ref="B41:C41"/>
  </mergeCells>
  <hyperlinks>
    <hyperlink ref="A16" location="Maquinaria!A10" display="Maquinaria"/>
  </hyperlinks>
  <printOptions horizontalCentered="1" gridLines="1"/>
  <pageMargins left="0.25" right="0.25" top="0.75" bottom="0.75" header="0.3" footer="0.3"/>
  <pageSetup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opLeftCell="A94" zoomScaleNormal="100" zoomScaleSheetLayoutView="90" workbookViewId="0">
      <selection activeCell="H3" sqref="H3"/>
    </sheetView>
  </sheetViews>
  <sheetFormatPr baseColWidth="10" defaultRowHeight="15" x14ac:dyDescent="0.25"/>
  <cols>
    <col min="1" max="1" width="20.85546875" customWidth="1"/>
    <col min="2" max="2" width="15.140625" customWidth="1"/>
    <col min="3" max="3" width="14.85546875" customWidth="1"/>
    <col min="4" max="4" width="12.28515625" customWidth="1"/>
    <col min="5" max="5" width="15.28515625" customWidth="1"/>
    <col min="6" max="6" width="14.7109375" customWidth="1"/>
    <col min="7" max="7" width="14" customWidth="1"/>
    <col min="8" max="8" width="14.7109375" customWidth="1"/>
    <col min="9" max="9" width="15.85546875" customWidth="1"/>
  </cols>
  <sheetData>
    <row r="1" spans="1:13" x14ac:dyDescent="0.25">
      <c r="A1" s="28" t="str">
        <f>Estados!A2</f>
        <v>Solo para valientes, CA</v>
      </c>
      <c r="B1" s="29"/>
      <c r="C1" s="29"/>
      <c r="D1" s="29"/>
      <c r="E1" s="29"/>
      <c r="F1" s="29"/>
      <c r="G1" s="29"/>
      <c r="H1" s="141"/>
      <c r="I1" s="141"/>
      <c r="J1" s="141"/>
      <c r="K1" s="141"/>
      <c r="L1" s="141"/>
      <c r="M1" s="141"/>
    </row>
    <row r="2" spans="1:13" x14ac:dyDescent="0.25">
      <c r="A2" s="33" t="s">
        <v>32</v>
      </c>
      <c r="B2" s="29"/>
      <c r="C2" s="29"/>
      <c r="D2" s="29"/>
      <c r="E2" s="29"/>
      <c r="F2" s="29"/>
      <c r="G2" s="29"/>
      <c r="H2" s="141"/>
      <c r="I2" s="141"/>
      <c r="J2" s="141"/>
      <c r="K2" s="141"/>
      <c r="L2" s="141"/>
      <c r="M2" s="141"/>
    </row>
    <row r="3" spans="1:13" x14ac:dyDescent="0.25">
      <c r="A3" s="33"/>
      <c r="B3" s="29"/>
      <c r="C3" s="29"/>
      <c r="D3" s="29"/>
      <c r="E3" s="29"/>
      <c r="F3" s="29"/>
      <c r="G3" s="29"/>
      <c r="H3" s="141"/>
      <c r="I3" s="141"/>
      <c r="J3" s="141"/>
      <c r="K3" s="141"/>
      <c r="L3" s="141"/>
      <c r="M3" s="141"/>
    </row>
    <row r="4" spans="1:13" x14ac:dyDescent="0.25">
      <c r="A4" s="33"/>
      <c r="B4" s="29"/>
      <c r="C4" s="29"/>
      <c r="D4" s="29"/>
      <c r="E4" s="29"/>
      <c r="F4" s="29"/>
      <c r="G4" s="29"/>
      <c r="H4" s="141"/>
      <c r="I4" s="141"/>
      <c r="J4" s="141"/>
      <c r="K4" s="141"/>
      <c r="L4" s="141"/>
      <c r="M4" s="141"/>
    </row>
    <row r="5" spans="1:13" x14ac:dyDescent="0.25">
      <c r="A5" s="42" t="s">
        <v>0</v>
      </c>
      <c r="B5" s="43"/>
      <c r="C5" s="29"/>
      <c r="D5" s="29"/>
      <c r="E5" s="42" t="s">
        <v>1</v>
      </c>
      <c r="F5" s="43"/>
      <c r="G5" s="29"/>
      <c r="H5" s="141"/>
      <c r="I5" s="141"/>
      <c r="J5" s="141"/>
      <c r="K5" s="141"/>
      <c r="L5" s="141"/>
      <c r="M5" s="141"/>
    </row>
    <row r="6" spans="1:13" x14ac:dyDescent="0.25">
      <c r="B6" s="29"/>
      <c r="C6" s="29"/>
      <c r="D6" s="29"/>
      <c r="F6" s="29"/>
      <c r="G6" s="29"/>
      <c r="H6" s="141"/>
      <c r="I6" s="141"/>
      <c r="J6" s="141"/>
      <c r="K6" s="141"/>
      <c r="L6" s="141"/>
      <c r="M6" s="141"/>
    </row>
    <row r="7" spans="1:13" x14ac:dyDescent="0.25">
      <c r="A7" s="63" t="s">
        <v>3</v>
      </c>
      <c r="B7" s="70">
        <v>2014</v>
      </c>
      <c r="C7" s="70">
        <v>2013</v>
      </c>
      <c r="D7" s="29"/>
      <c r="E7" s="63" t="s">
        <v>3</v>
      </c>
      <c r="F7" s="70">
        <v>2014</v>
      </c>
      <c r="G7" s="70">
        <v>2013</v>
      </c>
      <c r="H7" s="141"/>
      <c r="I7" s="141"/>
      <c r="J7" s="141"/>
      <c r="K7" s="141"/>
      <c r="L7" s="141"/>
      <c r="M7" s="141"/>
    </row>
    <row r="8" spans="1:13" x14ac:dyDescent="0.25">
      <c r="A8" s="64" t="s">
        <v>81</v>
      </c>
      <c r="B8" s="56">
        <v>5000</v>
      </c>
      <c r="C8" s="68">
        <v>4000</v>
      </c>
      <c r="D8" s="29"/>
      <c r="E8" s="64" t="s">
        <v>42</v>
      </c>
      <c r="F8" s="56">
        <v>4000</v>
      </c>
      <c r="G8" s="68">
        <v>3000</v>
      </c>
      <c r="H8" s="141"/>
      <c r="I8" s="141"/>
      <c r="J8" s="141"/>
      <c r="K8" s="141"/>
      <c r="L8" s="141"/>
      <c r="M8" s="141"/>
    </row>
    <row r="9" spans="1:13" x14ac:dyDescent="0.25">
      <c r="A9" s="64" t="s">
        <v>82</v>
      </c>
      <c r="B9" s="56">
        <v>885</v>
      </c>
      <c r="C9" s="68">
        <v>500</v>
      </c>
      <c r="D9" s="29"/>
      <c r="E9" t="s">
        <v>83</v>
      </c>
      <c r="F9" s="76">
        <v>465</v>
      </c>
      <c r="G9" s="76">
        <v>520</v>
      </c>
      <c r="H9" s="141"/>
      <c r="I9" s="141"/>
      <c r="J9" s="141"/>
      <c r="K9" s="141"/>
      <c r="L9" s="141"/>
      <c r="M9" s="141"/>
    </row>
    <row r="10" spans="1:13" ht="15.75" thickBot="1" x14ac:dyDescent="0.3">
      <c r="A10" s="48"/>
      <c r="B10" s="49">
        <f>SUM(B8:B9)</f>
        <v>5885</v>
      </c>
      <c r="C10" s="69">
        <f>SUM(C8:C9)</f>
        <v>4500</v>
      </c>
      <c r="D10" s="29"/>
      <c r="F10" s="18">
        <f>SUM(F8:F9)</f>
        <v>4465</v>
      </c>
      <c r="G10" s="18">
        <f>SUM(G8:G9)</f>
        <v>3520</v>
      </c>
      <c r="H10" s="141"/>
      <c r="I10" s="141"/>
      <c r="J10" s="141"/>
      <c r="K10" s="141"/>
      <c r="L10" s="141"/>
      <c r="M10" s="141"/>
    </row>
    <row r="11" spans="1:13" ht="30.75" thickTop="1" x14ac:dyDescent="0.25">
      <c r="A11" s="33"/>
      <c r="B11" s="29"/>
      <c r="C11" s="29"/>
      <c r="D11" s="29"/>
      <c r="E11" s="64" t="s">
        <v>49</v>
      </c>
      <c r="F11" s="56">
        <v>-223</v>
      </c>
      <c r="G11" s="68">
        <v>-176</v>
      </c>
      <c r="H11" s="141"/>
      <c r="I11" s="141"/>
      <c r="J11" s="141"/>
      <c r="K11" s="141"/>
      <c r="L11" s="141"/>
      <c r="M11" s="141"/>
    </row>
    <row r="12" spans="1:13" ht="15.75" thickBot="1" x14ac:dyDescent="0.3">
      <c r="A12" s="33"/>
      <c r="B12" s="29"/>
      <c r="C12" s="29"/>
      <c r="D12" s="29"/>
      <c r="E12" s="48"/>
      <c r="F12" s="49">
        <f>SUM(F10:F11)</f>
        <v>4242</v>
      </c>
      <c r="G12" s="142">
        <f>SUM(G10:G11)</f>
        <v>3344</v>
      </c>
      <c r="H12" s="141"/>
      <c r="I12" s="141"/>
      <c r="J12" s="141"/>
      <c r="K12" s="141"/>
      <c r="L12" s="141"/>
      <c r="M12" s="141"/>
    </row>
    <row r="13" spans="1:13" ht="15.75" thickTop="1" x14ac:dyDescent="0.25">
      <c r="A13" s="28" t="s">
        <v>65</v>
      </c>
      <c r="C13" s="29"/>
      <c r="D13" s="29"/>
      <c r="E13" s="29"/>
      <c r="F13" s="29"/>
      <c r="G13" s="29"/>
      <c r="H13" s="141"/>
      <c r="I13" s="141"/>
      <c r="J13" s="141"/>
      <c r="K13" s="141"/>
      <c r="L13" s="141"/>
      <c r="M13" s="141"/>
    </row>
    <row r="14" spans="1:13" x14ac:dyDescent="0.25">
      <c r="B14" s="29"/>
      <c r="C14" s="29"/>
      <c r="D14" s="29"/>
      <c r="E14" s="29"/>
      <c r="F14" s="29"/>
      <c r="G14" s="29"/>
      <c r="H14" s="141"/>
      <c r="I14" s="141"/>
      <c r="J14" s="141"/>
      <c r="K14" s="141"/>
      <c r="L14" s="141"/>
      <c r="M14" s="141"/>
    </row>
    <row r="15" spans="1:13" ht="45" x14ac:dyDescent="0.25">
      <c r="A15" s="50" t="s">
        <v>3</v>
      </c>
      <c r="B15" s="15" t="s">
        <v>4</v>
      </c>
      <c r="C15" s="15" t="s">
        <v>5</v>
      </c>
      <c r="D15" s="15" t="s">
        <v>35</v>
      </c>
      <c r="E15" s="15" t="s">
        <v>36</v>
      </c>
      <c r="F15" s="15" t="s">
        <v>48</v>
      </c>
      <c r="G15" s="29"/>
      <c r="H15" s="141"/>
      <c r="I15" s="141"/>
      <c r="J15" s="141"/>
      <c r="K15" s="141"/>
      <c r="L15" s="141"/>
      <c r="M15" s="141"/>
    </row>
    <row r="16" spans="1:13" x14ac:dyDescent="0.25">
      <c r="A16" s="1" t="s">
        <v>33</v>
      </c>
      <c r="B16" s="9">
        <v>41455</v>
      </c>
      <c r="C16" s="65">
        <v>600</v>
      </c>
      <c r="D16" s="66">
        <v>600</v>
      </c>
      <c r="E16" s="66">
        <v>600</v>
      </c>
      <c r="F16" s="66">
        <f>C16-E16</f>
        <v>0</v>
      </c>
      <c r="G16" s="29"/>
      <c r="H16" s="141"/>
      <c r="I16" s="141"/>
      <c r="J16" s="141"/>
      <c r="K16" s="141"/>
      <c r="L16" s="141"/>
      <c r="M16" s="141"/>
    </row>
    <row r="17" spans="1:13" x14ac:dyDescent="0.25">
      <c r="A17" s="1" t="s">
        <v>33</v>
      </c>
      <c r="B17" s="9">
        <v>41820</v>
      </c>
      <c r="C17" s="65">
        <v>350</v>
      </c>
      <c r="D17" s="66">
        <v>0</v>
      </c>
      <c r="E17" s="66">
        <v>0</v>
      </c>
      <c r="F17" s="66">
        <f>C17-E17</f>
        <v>350</v>
      </c>
      <c r="G17" s="29"/>
      <c r="H17" s="141"/>
      <c r="I17" s="141"/>
      <c r="J17" s="141"/>
      <c r="K17" s="141"/>
      <c r="L17" s="141"/>
      <c r="M17" s="141"/>
    </row>
    <row r="18" spans="1:13" ht="15.75" thickBot="1" x14ac:dyDescent="0.3">
      <c r="C18" s="67">
        <f>SUM(C16:C17)</f>
        <v>950</v>
      </c>
      <c r="D18" s="67">
        <f t="shared" ref="D18:F18" si="0">SUM(D16:D17)</f>
        <v>600</v>
      </c>
      <c r="E18" s="67">
        <f t="shared" si="0"/>
        <v>600</v>
      </c>
      <c r="F18" s="67">
        <f t="shared" si="0"/>
        <v>350</v>
      </c>
      <c r="G18" s="29"/>
      <c r="H18" s="141"/>
      <c r="I18" s="141"/>
      <c r="J18" s="141"/>
      <c r="K18" s="141"/>
      <c r="L18" s="141"/>
      <c r="M18" s="141"/>
    </row>
    <row r="19" spans="1:13" ht="15.75" thickTop="1" x14ac:dyDescent="0.25">
      <c r="A19" s="29"/>
      <c r="B19" s="29"/>
      <c r="C19" s="29"/>
      <c r="D19" s="29"/>
      <c r="E19" s="29"/>
      <c r="F19" s="29"/>
      <c r="G19" s="29"/>
      <c r="H19" s="141"/>
      <c r="I19" s="141"/>
      <c r="J19" s="141"/>
      <c r="K19" s="141"/>
      <c r="L19" s="141"/>
      <c r="M19" s="141"/>
    </row>
    <row r="20" spans="1:13" x14ac:dyDescent="0.25">
      <c r="A20" s="42" t="s">
        <v>64</v>
      </c>
      <c r="B20" s="29"/>
      <c r="C20" s="29"/>
      <c r="D20" s="29"/>
      <c r="E20" s="101" t="s">
        <v>95</v>
      </c>
      <c r="F20" s="102"/>
      <c r="G20" s="95"/>
      <c r="H20" s="141"/>
      <c r="I20" s="141"/>
      <c r="J20" s="141"/>
      <c r="K20" s="141"/>
      <c r="L20" s="141"/>
      <c r="M20" s="141"/>
    </row>
    <row r="21" spans="1:13" x14ac:dyDescent="0.25">
      <c r="A21" s="29"/>
      <c r="B21" s="29"/>
      <c r="C21" s="29"/>
      <c r="D21" s="29"/>
      <c r="E21" s="81"/>
      <c r="F21" s="95"/>
      <c r="G21" s="95"/>
      <c r="H21" s="141"/>
      <c r="I21" s="141"/>
      <c r="J21" s="141"/>
      <c r="K21" s="141"/>
      <c r="L21" s="141"/>
      <c r="M21" s="141"/>
    </row>
    <row r="22" spans="1:13" x14ac:dyDescent="0.25">
      <c r="A22" s="50" t="s">
        <v>3</v>
      </c>
      <c r="B22" s="15" t="s">
        <v>5</v>
      </c>
      <c r="D22" s="29"/>
      <c r="E22" s="110" t="s">
        <v>3</v>
      </c>
      <c r="F22" s="117">
        <v>2014</v>
      </c>
      <c r="G22" s="117">
        <v>2013</v>
      </c>
      <c r="H22" s="141"/>
      <c r="I22" s="124"/>
      <c r="J22" s="141"/>
      <c r="K22" s="141"/>
      <c r="L22" s="141"/>
      <c r="M22" s="141"/>
    </row>
    <row r="23" spans="1:13" ht="15.75" thickBot="1" x14ac:dyDescent="0.3">
      <c r="A23" s="47" t="s">
        <v>38</v>
      </c>
      <c r="B23" s="59">
        <v>8465</v>
      </c>
      <c r="D23" s="29"/>
      <c r="E23" s="111" t="s">
        <v>93</v>
      </c>
      <c r="F23" s="109">
        <v>500</v>
      </c>
      <c r="G23" s="115">
        <v>500</v>
      </c>
      <c r="H23" s="141"/>
      <c r="I23" s="124"/>
      <c r="J23" s="141"/>
      <c r="K23" s="141"/>
      <c r="L23" s="141"/>
      <c r="M23" s="141"/>
    </row>
    <row r="24" spans="1:13" ht="15.75" thickTop="1" x14ac:dyDescent="0.25">
      <c r="A24" s="29"/>
      <c r="B24" s="29"/>
      <c r="C24" s="29"/>
      <c r="D24" s="29"/>
      <c r="E24" s="111" t="s">
        <v>94</v>
      </c>
      <c r="F24" s="109">
        <v>500</v>
      </c>
      <c r="G24" s="115">
        <v>500</v>
      </c>
      <c r="H24" s="141"/>
      <c r="I24" s="124"/>
      <c r="J24" s="141"/>
      <c r="K24" s="141"/>
      <c r="L24" s="141"/>
      <c r="M24" s="141"/>
    </row>
    <row r="25" spans="1:13" ht="15.75" thickBot="1" x14ac:dyDescent="0.3">
      <c r="A25" s="29"/>
      <c r="B25" s="29"/>
      <c r="C25" s="29"/>
      <c r="D25" s="29"/>
      <c r="E25" s="106"/>
      <c r="F25" s="107">
        <f>SUM(F23:F24)</f>
        <v>1000</v>
      </c>
      <c r="G25" s="116">
        <f>SUM(G23:G24)</f>
        <v>1000</v>
      </c>
      <c r="H25" s="124"/>
      <c r="I25" s="141"/>
      <c r="J25" s="141"/>
      <c r="K25" s="141"/>
      <c r="L25" s="141"/>
      <c r="M25" s="141"/>
    </row>
    <row r="26" spans="1:13" ht="15.75" thickTop="1" x14ac:dyDescent="0.25">
      <c r="A26" s="28" t="s">
        <v>63</v>
      </c>
      <c r="B26" s="29"/>
      <c r="C26" s="29"/>
      <c r="D26" s="29"/>
      <c r="E26" s="29"/>
      <c r="F26" s="29"/>
      <c r="G26" s="29"/>
      <c r="H26" s="130"/>
      <c r="I26" s="124"/>
      <c r="J26" s="124"/>
      <c r="K26" s="124"/>
      <c r="L26" s="124"/>
      <c r="M26" s="124"/>
    </row>
    <row r="27" spans="1:13" x14ac:dyDescent="0.25">
      <c r="E27" s="3"/>
      <c r="F27" s="44"/>
      <c r="G27" s="44"/>
      <c r="H27" s="124"/>
      <c r="I27" s="124"/>
      <c r="J27" s="124"/>
      <c r="K27" s="124"/>
      <c r="L27" s="155"/>
      <c r="M27" s="124"/>
    </row>
    <row r="28" spans="1:13" ht="30" x14ac:dyDescent="0.25">
      <c r="A28" s="50"/>
      <c r="B28" s="15" t="s">
        <v>87</v>
      </c>
      <c r="C28" s="15" t="s">
        <v>84</v>
      </c>
      <c r="D28" s="15" t="s">
        <v>85</v>
      </c>
      <c r="E28" s="15" t="s">
        <v>86</v>
      </c>
      <c r="G28" s="45"/>
      <c r="H28" s="156"/>
      <c r="I28" s="126"/>
      <c r="J28" s="126"/>
      <c r="K28" s="126"/>
      <c r="L28" s="126"/>
      <c r="M28" s="124"/>
    </row>
    <row r="29" spans="1:13" ht="15.75" thickBot="1" x14ac:dyDescent="0.3">
      <c r="A29" t="s">
        <v>5</v>
      </c>
      <c r="B29" s="78">
        <v>17000</v>
      </c>
      <c r="C29" s="79">
        <v>12000</v>
      </c>
      <c r="D29" s="80">
        <v>-3000</v>
      </c>
      <c r="E29" s="79">
        <f>B29+C29+D29</f>
        <v>26000</v>
      </c>
      <c r="G29" s="31"/>
      <c r="H29" s="128"/>
      <c r="I29" s="129"/>
      <c r="J29" s="74"/>
      <c r="K29" s="74"/>
      <c r="L29" s="74"/>
      <c r="M29" s="124"/>
    </row>
    <row r="30" spans="1:13" ht="15.75" thickTop="1" x14ac:dyDescent="0.25">
      <c r="A30" s="1"/>
      <c r="B30" s="65"/>
      <c r="C30" s="18"/>
      <c r="D30" s="18"/>
      <c r="E30" s="18"/>
      <c r="F30" s="21"/>
      <c r="G30" s="31"/>
      <c r="H30" s="128"/>
      <c r="I30" s="129"/>
      <c r="J30" s="74"/>
      <c r="K30" s="74"/>
      <c r="L30" s="74"/>
      <c r="M30" s="124"/>
    </row>
    <row r="31" spans="1:13" ht="30" x14ac:dyDescent="0.25">
      <c r="A31" s="1"/>
      <c r="B31" s="15" t="s">
        <v>87</v>
      </c>
      <c r="C31" s="15" t="s">
        <v>88</v>
      </c>
      <c r="D31" s="15" t="s">
        <v>85</v>
      </c>
      <c r="E31" s="15" t="s">
        <v>86</v>
      </c>
      <c r="F31" s="21"/>
      <c r="G31" s="31"/>
      <c r="H31" s="128"/>
      <c r="I31" s="129"/>
      <c r="J31" s="74"/>
      <c r="K31" s="74"/>
      <c r="L31" s="74"/>
      <c r="M31" s="124"/>
    </row>
    <row r="32" spans="1:13" ht="15.75" thickBot="1" x14ac:dyDescent="0.3">
      <c r="A32" t="s">
        <v>89</v>
      </c>
      <c r="B32" s="78">
        <v>3300</v>
      </c>
      <c r="C32" s="79">
        <f>2600+100</f>
        <v>2700</v>
      </c>
      <c r="D32" s="79">
        <v>-300</v>
      </c>
      <c r="E32" s="79">
        <f>B32+C32+D32</f>
        <v>5700</v>
      </c>
      <c r="F32" s="21"/>
      <c r="G32" s="31"/>
      <c r="H32" s="128"/>
      <c r="I32" s="129"/>
      <c r="J32" s="74"/>
      <c r="K32" s="74"/>
      <c r="L32" s="74"/>
      <c r="M32" s="124"/>
    </row>
    <row r="33" spans="1:13" ht="15.75" thickTop="1" x14ac:dyDescent="0.25">
      <c r="B33" s="65"/>
      <c r="C33" s="21"/>
      <c r="D33" s="21"/>
      <c r="E33" s="21"/>
      <c r="F33" s="21"/>
      <c r="G33" s="31"/>
      <c r="H33" s="124"/>
      <c r="I33" s="129"/>
      <c r="J33" s="74"/>
      <c r="K33" s="74"/>
      <c r="L33" s="74"/>
      <c r="M33" s="124"/>
    </row>
    <row r="34" spans="1:13" x14ac:dyDescent="0.25">
      <c r="B34" s="65"/>
      <c r="C34" s="21"/>
      <c r="D34" s="21"/>
      <c r="E34" s="21"/>
      <c r="F34" s="21"/>
      <c r="G34" s="32"/>
      <c r="H34" s="124"/>
      <c r="I34" s="124"/>
      <c r="J34" s="74"/>
      <c r="K34" s="74"/>
      <c r="L34" s="74"/>
      <c r="M34" s="124"/>
    </row>
    <row r="35" spans="1:13" ht="30" x14ac:dyDescent="0.25">
      <c r="A35" s="51" t="s">
        <v>31</v>
      </c>
      <c r="B35" s="52" t="s">
        <v>4</v>
      </c>
      <c r="C35" s="52" t="s">
        <v>39</v>
      </c>
      <c r="D35" s="53" t="s">
        <v>5</v>
      </c>
      <c r="E35" s="53" t="s">
        <v>27</v>
      </c>
      <c r="F35" s="53" t="s">
        <v>6</v>
      </c>
      <c r="G35" s="53" t="s">
        <v>28</v>
      </c>
      <c r="H35" s="124"/>
      <c r="I35" s="124"/>
      <c r="J35" s="124"/>
      <c r="K35" s="124"/>
      <c r="L35" s="124"/>
      <c r="M35" s="124"/>
    </row>
    <row r="36" spans="1:13" ht="15.75" thickBot="1" x14ac:dyDescent="0.3">
      <c r="A36" s="54" t="s">
        <v>8</v>
      </c>
      <c r="B36" s="9">
        <v>41030</v>
      </c>
      <c r="C36" s="55">
        <v>41772</v>
      </c>
      <c r="D36" s="60">
        <v>3000</v>
      </c>
      <c r="E36" s="60">
        <v>100</v>
      </c>
      <c r="F36" s="60">
        <v>300</v>
      </c>
      <c r="G36" s="60">
        <v>4500</v>
      </c>
      <c r="H36" s="141"/>
      <c r="I36" s="141"/>
      <c r="J36" s="141"/>
      <c r="K36" s="141"/>
      <c r="L36" s="141"/>
      <c r="M36" s="141"/>
    </row>
    <row r="37" spans="1:13" ht="15.75" thickTop="1" x14ac:dyDescent="0.25">
      <c r="A37" s="57"/>
      <c r="B37" s="57"/>
      <c r="C37" s="48"/>
      <c r="D37" s="58"/>
      <c r="E37" s="56"/>
      <c r="F37" s="56"/>
      <c r="G37" s="56"/>
      <c r="H37" s="141"/>
      <c r="I37" s="141"/>
      <c r="J37" s="141"/>
      <c r="K37" s="141"/>
      <c r="L37" s="141"/>
      <c r="M37" s="141"/>
    </row>
    <row r="38" spans="1:13" ht="15.75" thickBot="1" x14ac:dyDescent="0.3">
      <c r="A38" s="29" t="s">
        <v>40</v>
      </c>
      <c r="B38" s="29"/>
      <c r="C38" s="61">
        <v>1800</v>
      </c>
      <c r="D38" s="31"/>
      <c r="E38" s="31"/>
      <c r="F38" s="31"/>
      <c r="G38" s="31"/>
      <c r="H38" s="141"/>
      <c r="I38" s="141"/>
      <c r="J38" s="141"/>
      <c r="K38" s="141"/>
      <c r="L38" s="141"/>
      <c r="M38" s="141"/>
    </row>
    <row r="39" spans="1:13" ht="15.75" thickTop="1" x14ac:dyDescent="0.25">
      <c r="A39" s="29"/>
      <c r="B39" s="29"/>
      <c r="C39" s="29"/>
      <c r="D39" s="29"/>
      <c r="E39" s="29"/>
      <c r="F39" s="29"/>
      <c r="G39" s="29"/>
      <c r="H39" s="141"/>
      <c r="I39" s="141"/>
      <c r="J39" s="141"/>
      <c r="K39" s="141"/>
      <c r="L39" s="141"/>
      <c r="M39" s="141"/>
    </row>
    <row r="40" spans="1:13" s="81" customFormat="1" x14ac:dyDescent="0.25">
      <c r="A40" s="101" t="s">
        <v>99</v>
      </c>
      <c r="B40" s="102"/>
      <c r="C40" s="95"/>
      <c r="D40" s="95"/>
      <c r="H40" s="141"/>
      <c r="I40" s="141"/>
      <c r="J40" s="141"/>
      <c r="K40" s="141"/>
      <c r="L40" s="141"/>
      <c r="M40" s="141"/>
    </row>
    <row r="41" spans="1:13" s="81" customFormat="1" x14ac:dyDescent="0.25">
      <c r="B41" s="95"/>
      <c r="C41" s="95"/>
      <c r="D41" s="95"/>
      <c r="E41" s="28" t="s">
        <v>61</v>
      </c>
      <c r="F41" s="29"/>
      <c r="G41" s="29"/>
      <c r="H41" s="141"/>
      <c r="I41" s="141"/>
      <c r="J41" s="141"/>
      <c r="K41" s="141"/>
      <c r="L41" s="141"/>
      <c r="M41" s="141"/>
    </row>
    <row r="42" spans="1:13" s="81" customFormat="1" x14ac:dyDescent="0.25">
      <c r="A42" s="110" t="s">
        <v>3</v>
      </c>
      <c r="B42" s="117">
        <v>2014</v>
      </c>
      <c r="C42" s="117">
        <v>2013</v>
      </c>
      <c r="D42" s="95"/>
      <c r="E42" s="29"/>
      <c r="F42" s="29"/>
      <c r="G42" s="31"/>
      <c r="H42" s="141"/>
      <c r="I42" s="141"/>
      <c r="J42" s="141"/>
      <c r="K42" s="141"/>
      <c r="L42" s="141"/>
      <c r="M42" s="141"/>
    </row>
    <row r="43" spans="1:13" s="81" customFormat="1" x14ac:dyDescent="0.25">
      <c r="A43" s="111" t="s">
        <v>42</v>
      </c>
      <c r="B43" s="109">
        <v>14418</v>
      </c>
      <c r="C43" s="115">
        <v>13712</v>
      </c>
      <c r="D43" s="95"/>
      <c r="E43" s="16" t="s">
        <v>3</v>
      </c>
      <c r="F43" s="3" t="s">
        <v>23</v>
      </c>
      <c r="G43" s="24" t="s">
        <v>5</v>
      </c>
      <c r="H43" s="141"/>
      <c r="I43" s="141"/>
      <c r="J43" s="141"/>
      <c r="K43" s="141"/>
      <c r="L43" s="141"/>
      <c r="M43" s="141"/>
    </row>
    <row r="44" spans="1:13" s="81" customFormat="1" x14ac:dyDescent="0.25">
      <c r="A44" s="111"/>
      <c r="B44" s="109"/>
      <c r="C44" s="115"/>
      <c r="D44" s="95"/>
      <c r="E44" s="1" t="s">
        <v>57</v>
      </c>
      <c r="F44" s="9">
        <v>41000</v>
      </c>
      <c r="G44" s="18">
        <v>5000</v>
      </c>
      <c r="H44" s="141"/>
      <c r="I44" s="141"/>
      <c r="J44" s="141"/>
      <c r="K44" s="141"/>
      <c r="L44" s="141"/>
      <c r="M44" s="141"/>
    </row>
    <row r="45" spans="1:13" s="81" customFormat="1" ht="15.75" thickBot="1" x14ac:dyDescent="0.3">
      <c r="A45" s="106"/>
      <c r="B45" s="107">
        <f>SUM(B43:B44)</f>
        <v>14418</v>
      </c>
      <c r="C45" s="116">
        <f>SUM(C43:C44)</f>
        <v>13712</v>
      </c>
      <c r="D45" s="95"/>
      <c r="E45" s="1" t="s">
        <v>41</v>
      </c>
      <c r="F45" s="9">
        <v>41820</v>
      </c>
      <c r="G45" s="18">
        <v>1250</v>
      </c>
      <c r="H45" s="141"/>
      <c r="I45" s="141"/>
      <c r="J45" s="141"/>
      <c r="K45" s="141"/>
      <c r="L45" s="141"/>
      <c r="M45" s="141"/>
    </row>
    <row r="46" spans="1:13" s="81" customFormat="1" ht="16.5" thickTop="1" thickBot="1" x14ac:dyDescent="0.3">
      <c r="A46" s="95"/>
      <c r="B46" s="95"/>
      <c r="C46" s="95"/>
      <c r="D46" s="95"/>
      <c r="E46"/>
      <c r="F46"/>
      <c r="G46" s="23">
        <f>SUM(G44:G45)</f>
        <v>6250</v>
      </c>
      <c r="H46" s="141"/>
      <c r="I46" s="141"/>
      <c r="J46" s="141"/>
      <c r="K46" s="141"/>
      <c r="L46" s="141"/>
      <c r="M46" s="141"/>
    </row>
    <row r="47" spans="1:13" ht="15.75" thickTop="1" x14ac:dyDescent="0.25">
      <c r="A47" s="28" t="s">
        <v>62</v>
      </c>
      <c r="B47" s="29"/>
      <c r="C47" s="29"/>
      <c r="D47" s="29"/>
      <c r="H47" s="141"/>
      <c r="I47" s="141"/>
      <c r="J47" s="141"/>
      <c r="K47" s="141"/>
      <c r="L47" s="141"/>
      <c r="M47" s="141"/>
    </row>
    <row r="48" spans="1:13" ht="15" customHeight="1" x14ac:dyDescent="0.25">
      <c r="A48" s="29"/>
      <c r="B48" s="29"/>
      <c r="C48" s="29"/>
      <c r="E48" s="153" t="s">
        <v>90</v>
      </c>
      <c r="F48" s="153"/>
      <c r="G48" s="153"/>
      <c r="H48" s="141"/>
      <c r="I48" s="141"/>
      <c r="J48" s="141"/>
      <c r="K48" s="141"/>
      <c r="L48" s="141"/>
      <c r="M48" s="141"/>
    </row>
    <row r="49" spans="1:13" x14ac:dyDescent="0.25">
      <c r="A49" s="16" t="s">
        <v>3</v>
      </c>
      <c r="B49" s="3" t="s">
        <v>23</v>
      </c>
      <c r="C49" s="15" t="s">
        <v>5</v>
      </c>
      <c r="D49" s="29"/>
      <c r="E49" s="153"/>
      <c r="F49" s="153"/>
      <c r="G49" s="153"/>
      <c r="H49" s="141"/>
      <c r="I49" s="141"/>
      <c r="J49" s="141"/>
      <c r="K49" s="141"/>
      <c r="L49" s="141"/>
      <c r="M49" s="141"/>
    </row>
    <row r="50" spans="1:13" x14ac:dyDescent="0.25">
      <c r="A50" s="1" t="s">
        <v>58</v>
      </c>
      <c r="B50" s="9">
        <v>41274</v>
      </c>
      <c r="C50" s="18">
        <v>132</v>
      </c>
      <c r="E50" s="153"/>
      <c r="F50" s="153"/>
      <c r="G50" s="153"/>
      <c r="H50" s="141"/>
      <c r="I50" s="141"/>
      <c r="J50" s="141"/>
      <c r="K50" s="141"/>
      <c r="L50" s="141"/>
      <c r="M50" s="141"/>
    </row>
    <row r="51" spans="1:13" x14ac:dyDescent="0.25">
      <c r="A51" s="1" t="s">
        <v>59</v>
      </c>
      <c r="B51" s="9">
        <v>41639</v>
      </c>
      <c r="C51" s="18">
        <v>269</v>
      </c>
      <c r="D51" s="29"/>
      <c r="E51" s="153"/>
      <c r="F51" s="153"/>
      <c r="G51" s="153"/>
      <c r="H51" s="141"/>
      <c r="I51" s="141"/>
      <c r="J51" s="141"/>
      <c r="K51" s="141"/>
      <c r="L51" s="141"/>
      <c r="M51" s="141"/>
    </row>
    <row r="52" spans="1:13" x14ac:dyDescent="0.25">
      <c r="A52" s="1" t="s">
        <v>60</v>
      </c>
      <c r="B52" s="9">
        <v>42004</v>
      </c>
      <c r="C52" s="18">
        <v>224</v>
      </c>
      <c r="D52" s="29"/>
      <c r="H52" s="141"/>
      <c r="I52" s="141"/>
      <c r="J52" s="141"/>
      <c r="K52" s="141"/>
      <c r="L52" s="141"/>
      <c r="M52" s="141"/>
    </row>
    <row r="53" spans="1:13" ht="15.75" thickBot="1" x14ac:dyDescent="0.3">
      <c r="A53" s="29"/>
      <c r="B53" s="29"/>
      <c r="C53" s="40">
        <f>SUM(C50:C52)</f>
        <v>625</v>
      </c>
      <c r="D53" s="29"/>
      <c r="H53" s="141"/>
      <c r="I53" s="141"/>
      <c r="J53" s="141"/>
      <c r="K53" s="141"/>
      <c r="L53" s="141"/>
      <c r="M53" s="141"/>
    </row>
    <row r="54" spans="1:13" s="134" customFormat="1" ht="15.75" thickTop="1" x14ac:dyDescent="0.25">
      <c r="A54" s="138"/>
      <c r="B54" s="138"/>
      <c r="C54" s="97"/>
      <c r="D54" s="138"/>
      <c r="H54" s="141"/>
      <c r="I54" s="141"/>
      <c r="J54" s="141"/>
      <c r="K54" s="141"/>
      <c r="L54" s="141"/>
      <c r="M54" s="141"/>
    </row>
    <row r="55" spans="1:13" s="134" customFormat="1" x14ac:dyDescent="0.25">
      <c r="A55" s="139" t="s">
        <v>100</v>
      </c>
      <c r="B55" s="140"/>
      <c r="C55" s="138"/>
      <c r="D55" s="138"/>
      <c r="E55" s="139" t="s">
        <v>109</v>
      </c>
      <c r="F55" s="140"/>
      <c r="G55" s="138"/>
      <c r="H55" s="141"/>
      <c r="I55" s="141"/>
      <c r="J55" s="141"/>
      <c r="K55" s="141"/>
      <c r="L55" s="141"/>
      <c r="M55" s="141"/>
    </row>
    <row r="56" spans="1:13" s="134" customFormat="1" x14ac:dyDescent="0.25">
      <c r="B56" s="138"/>
      <c r="C56" s="138"/>
      <c r="D56" s="138"/>
      <c r="F56" s="138"/>
      <c r="G56" s="138"/>
      <c r="H56" s="141"/>
      <c r="I56" s="141"/>
      <c r="J56" s="141"/>
      <c r="K56" s="141"/>
      <c r="L56" s="141"/>
      <c r="M56" s="141"/>
    </row>
    <row r="57" spans="1:13" s="134" customFormat="1" x14ac:dyDescent="0.25">
      <c r="A57" s="145" t="s">
        <v>3</v>
      </c>
      <c r="B57" s="148">
        <v>2014</v>
      </c>
      <c r="C57" s="149"/>
      <c r="D57" s="138"/>
      <c r="E57" s="145" t="s">
        <v>3</v>
      </c>
      <c r="F57" s="148" t="s">
        <v>104</v>
      </c>
      <c r="G57" s="148" t="s">
        <v>100</v>
      </c>
      <c r="H57" s="141"/>
      <c r="I57" s="141"/>
      <c r="J57" s="141"/>
      <c r="K57" s="141"/>
      <c r="L57" s="141"/>
      <c r="M57" s="141"/>
    </row>
    <row r="58" spans="1:13" s="134" customFormat="1" x14ac:dyDescent="0.25">
      <c r="A58" s="146" t="s">
        <v>102</v>
      </c>
      <c r="B58" s="143">
        <f>22335-12000</f>
        <v>10335</v>
      </c>
      <c r="C58" s="150"/>
      <c r="D58" s="138"/>
      <c r="E58" s="146" t="s">
        <v>101</v>
      </c>
      <c r="F58" s="143">
        <v>100</v>
      </c>
      <c r="G58" s="115">
        <v>200</v>
      </c>
      <c r="H58" s="141"/>
      <c r="I58" s="141"/>
      <c r="J58" s="141"/>
      <c r="K58" s="141"/>
      <c r="L58" s="141"/>
      <c r="M58" s="141"/>
    </row>
    <row r="59" spans="1:13" s="134" customFormat="1" x14ac:dyDescent="0.25">
      <c r="A59" s="146" t="s">
        <v>103</v>
      </c>
      <c r="B59" s="143">
        <v>12000</v>
      </c>
      <c r="C59" s="150"/>
      <c r="D59" s="138"/>
      <c r="E59" s="146" t="s">
        <v>105</v>
      </c>
      <c r="F59" s="143">
        <v>500</v>
      </c>
      <c r="G59" s="115">
        <v>600</v>
      </c>
      <c r="H59" s="141"/>
      <c r="I59" s="141"/>
      <c r="J59" s="141"/>
      <c r="K59" s="141"/>
      <c r="L59" s="141"/>
      <c r="M59" s="141"/>
    </row>
    <row r="60" spans="1:13" s="134" customFormat="1" ht="15.75" thickBot="1" x14ac:dyDescent="0.3">
      <c r="A60" s="141"/>
      <c r="B60" s="142">
        <f>SUM(B58:B59)</f>
        <v>22335</v>
      </c>
      <c r="C60" s="150"/>
      <c r="D60" s="138"/>
      <c r="E60" s="141" t="s">
        <v>106</v>
      </c>
      <c r="F60" s="134">
        <v>700</v>
      </c>
      <c r="G60" s="134">
        <v>800</v>
      </c>
      <c r="H60" s="141"/>
      <c r="I60" s="141"/>
      <c r="J60" s="141"/>
      <c r="K60" s="141"/>
      <c r="L60" s="141"/>
      <c r="M60" s="141"/>
    </row>
    <row r="61" spans="1:13" s="134" customFormat="1" ht="15.75" thickTop="1" x14ac:dyDescent="0.25">
      <c r="A61" s="138"/>
      <c r="B61" s="138"/>
      <c r="C61" s="97"/>
      <c r="D61" s="138"/>
      <c r="E61" s="134" t="s">
        <v>107</v>
      </c>
      <c r="F61" s="134">
        <v>1700</v>
      </c>
      <c r="G61" s="134">
        <v>2030</v>
      </c>
      <c r="H61" s="141"/>
      <c r="I61" s="141"/>
      <c r="J61" s="141"/>
      <c r="K61" s="141"/>
      <c r="L61" s="141"/>
      <c r="M61" s="141"/>
    </row>
    <row r="62" spans="1:13" s="134" customFormat="1" ht="15.75" thickBot="1" x14ac:dyDescent="0.3">
      <c r="D62" s="138"/>
      <c r="F62" s="142">
        <f>SUM(F58:F61)</f>
        <v>3000</v>
      </c>
      <c r="G62" s="142">
        <f>SUM(G58:G61)</f>
        <v>3630</v>
      </c>
      <c r="H62" s="141"/>
      <c r="I62" s="141"/>
      <c r="J62" s="141"/>
      <c r="K62" s="141"/>
      <c r="L62" s="141"/>
      <c r="M62" s="141"/>
    </row>
    <row r="63" spans="1:13" s="134" customFormat="1" ht="15.75" thickTop="1" x14ac:dyDescent="0.25">
      <c r="A63" s="138"/>
      <c r="B63" s="138"/>
      <c r="C63" s="138"/>
      <c r="D63" s="138"/>
      <c r="E63" s="138"/>
      <c r="F63" s="138"/>
      <c r="G63" s="138"/>
      <c r="H63" s="141"/>
      <c r="I63" s="141"/>
      <c r="J63" s="141"/>
      <c r="K63" s="141"/>
      <c r="L63" s="141"/>
      <c r="M63" s="141"/>
    </row>
    <row r="64" spans="1:13" s="134" customFormat="1" x14ac:dyDescent="0.25">
      <c r="A64" s="154"/>
      <c r="B64" s="154"/>
      <c r="C64" s="154"/>
      <c r="D64" s="154"/>
      <c r="E64" s="154"/>
      <c r="F64" s="154"/>
      <c r="G64" s="154"/>
      <c r="H64" s="141"/>
      <c r="I64" s="141"/>
      <c r="J64" s="141"/>
      <c r="K64" s="141"/>
      <c r="L64" s="141"/>
      <c r="M64" s="141"/>
    </row>
    <row r="65" spans="1:13" x14ac:dyDescent="0.25">
      <c r="A65" s="29"/>
      <c r="B65" s="29"/>
      <c r="C65" s="29"/>
      <c r="D65" s="29"/>
      <c r="E65" s="29"/>
      <c r="F65" s="29"/>
      <c r="G65" s="29"/>
      <c r="H65" s="141"/>
      <c r="I65" s="141"/>
      <c r="J65" s="141"/>
      <c r="K65" s="141"/>
      <c r="L65" s="141"/>
      <c r="M65" s="141"/>
    </row>
    <row r="66" spans="1:13" x14ac:dyDescent="0.25">
      <c r="A66" s="101" t="s">
        <v>0</v>
      </c>
      <c r="B66" s="102"/>
      <c r="C66" s="95"/>
      <c r="D66" s="95"/>
      <c r="E66" s="101" t="s">
        <v>1</v>
      </c>
      <c r="F66" s="102"/>
      <c r="G66" s="95"/>
      <c r="H66" s="141"/>
      <c r="I66" s="141"/>
      <c r="J66" s="141"/>
      <c r="K66" s="141"/>
      <c r="L66" s="141"/>
      <c r="M66" s="141"/>
    </row>
    <row r="67" spans="1:13" x14ac:dyDescent="0.25">
      <c r="A67" s="81"/>
      <c r="B67" s="95"/>
      <c r="C67" s="95"/>
      <c r="D67" s="95"/>
      <c r="E67" s="81"/>
      <c r="F67" s="95"/>
      <c r="G67" s="95"/>
      <c r="H67" s="141"/>
      <c r="I67" s="141"/>
      <c r="J67" s="141"/>
      <c r="K67" s="141"/>
      <c r="L67" s="141"/>
      <c r="M67" s="141"/>
    </row>
    <row r="68" spans="1:13" x14ac:dyDescent="0.25">
      <c r="A68" s="110" t="s">
        <v>3</v>
      </c>
      <c r="B68" s="117">
        <v>2015</v>
      </c>
      <c r="C68" s="117">
        <v>2014</v>
      </c>
      <c r="D68" s="95"/>
      <c r="E68" s="110" t="s">
        <v>3</v>
      </c>
      <c r="F68" s="117">
        <v>2015</v>
      </c>
      <c r="G68" s="117">
        <v>2014</v>
      </c>
      <c r="H68" s="141"/>
      <c r="I68" s="141"/>
      <c r="J68" s="141"/>
      <c r="K68" s="141"/>
      <c r="L68" s="141"/>
      <c r="M68" s="141"/>
    </row>
    <row r="69" spans="1:13" x14ac:dyDescent="0.25">
      <c r="A69" s="111" t="s">
        <v>82</v>
      </c>
      <c r="B69" s="143">
        <v>920</v>
      </c>
      <c r="C69" s="109">
        <v>5000</v>
      </c>
      <c r="D69" s="95"/>
      <c r="E69" s="111" t="s">
        <v>42</v>
      </c>
      <c r="F69" s="109">
        <v>6000</v>
      </c>
      <c r="G69" s="109">
        <v>4000</v>
      </c>
      <c r="H69" s="141"/>
      <c r="I69" s="141"/>
      <c r="J69" s="141"/>
      <c r="K69" s="141"/>
      <c r="L69" s="141"/>
      <c r="M69" s="141"/>
    </row>
    <row r="70" spans="1:13" x14ac:dyDescent="0.25">
      <c r="A70" s="111" t="s">
        <v>81</v>
      </c>
      <c r="B70" s="109">
        <v>14000</v>
      </c>
      <c r="C70" s="109">
        <v>885</v>
      </c>
      <c r="D70" s="95"/>
      <c r="E70" s="81" t="s">
        <v>83</v>
      </c>
      <c r="F70" s="76">
        <v>582</v>
      </c>
      <c r="G70" s="76">
        <v>465</v>
      </c>
      <c r="H70" s="141"/>
      <c r="I70" s="141"/>
      <c r="J70" s="141"/>
      <c r="K70" s="141"/>
      <c r="L70" s="141"/>
      <c r="M70" s="141"/>
    </row>
    <row r="71" spans="1:13" ht="15.75" thickBot="1" x14ac:dyDescent="0.3">
      <c r="A71" s="106"/>
      <c r="B71" s="107">
        <f>SUM(B69:B70)</f>
        <v>14920</v>
      </c>
      <c r="C71" s="107">
        <f>SUM(C69:C70)</f>
        <v>5885</v>
      </c>
      <c r="D71" s="95"/>
      <c r="E71" s="81"/>
      <c r="F71" s="89">
        <f>SUM(F69:F70)</f>
        <v>6582</v>
      </c>
      <c r="G71" s="89">
        <f>SUM(G69:G70)</f>
        <v>4465</v>
      </c>
      <c r="H71" s="141"/>
      <c r="I71" s="141"/>
      <c r="J71" s="141"/>
      <c r="K71" s="141"/>
      <c r="L71" s="141"/>
      <c r="M71" s="141"/>
    </row>
    <row r="72" spans="1:13" ht="30.75" thickTop="1" x14ac:dyDescent="0.25">
      <c r="A72" s="98"/>
      <c r="B72" s="95"/>
      <c r="C72" s="95"/>
      <c r="D72" s="95"/>
      <c r="E72" s="111" t="s">
        <v>49</v>
      </c>
      <c r="F72" s="109">
        <v>-300</v>
      </c>
      <c r="G72" s="109">
        <v>-223</v>
      </c>
      <c r="H72" s="141"/>
      <c r="I72" s="141"/>
      <c r="J72" s="141"/>
      <c r="K72" s="141"/>
      <c r="L72" s="141"/>
      <c r="M72" s="141"/>
    </row>
    <row r="73" spans="1:13" ht="15.75" thickBot="1" x14ac:dyDescent="0.3">
      <c r="A73" s="98"/>
      <c r="B73" s="95"/>
      <c r="C73" s="95"/>
      <c r="D73" s="95"/>
      <c r="E73" s="106"/>
      <c r="F73" s="107">
        <f>SUM(F71:F72)</f>
        <v>6282</v>
      </c>
      <c r="G73" s="142">
        <f>SUM(G71:G72)</f>
        <v>4242</v>
      </c>
      <c r="H73" s="141"/>
      <c r="I73" s="141"/>
      <c r="J73" s="141"/>
      <c r="K73" s="141"/>
      <c r="L73" s="141"/>
      <c r="M73" s="141"/>
    </row>
    <row r="74" spans="1:13" ht="15.75" thickTop="1" x14ac:dyDescent="0.25">
      <c r="A74" s="94" t="s">
        <v>66</v>
      </c>
      <c r="B74" s="81"/>
      <c r="C74" s="95"/>
      <c r="D74" s="95"/>
      <c r="E74" s="95"/>
      <c r="F74" s="95"/>
      <c r="G74" s="95"/>
      <c r="H74" s="141"/>
      <c r="I74" s="141"/>
      <c r="J74" s="141"/>
      <c r="K74" s="141"/>
      <c r="L74" s="141"/>
      <c r="M74" s="141"/>
    </row>
    <row r="75" spans="1:13" x14ac:dyDescent="0.25">
      <c r="A75" s="81"/>
      <c r="B75" s="95"/>
      <c r="C75" s="95"/>
      <c r="D75" s="95"/>
      <c r="E75" s="95"/>
      <c r="F75" s="95"/>
      <c r="G75" s="95"/>
      <c r="H75" s="141"/>
      <c r="I75" s="141"/>
      <c r="J75" s="141"/>
      <c r="K75" s="141"/>
      <c r="L75" s="141"/>
      <c r="M75" s="141"/>
    </row>
    <row r="76" spans="1:13" ht="45" x14ac:dyDescent="0.25">
      <c r="A76" s="108" t="s">
        <v>3</v>
      </c>
      <c r="B76" s="87" t="s">
        <v>4</v>
      </c>
      <c r="C76" s="87" t="s">
        <v>5</v>
      </c>
      <c r="D76" s="87" t="s">
        <v>35</v>
      </c>
      <c r="E76" s="87" t="s">
        <v>36</v>
      </c>
      <c r="F76" s="87" t="s">
        <v>48</v>
      </c>
      <c r="G76" s="95"/>
      <c r="H76" s="141"/>
      <c r="I76" s="141"/>
      <c r="J76" s="141"/>
      <c r="K76" s="141"/>
      <c r="L76" s="141"/>
      <c r="M76" s="141"/>
    </row>
    <row r="77" spans="1:13" x14ac:dyDescent="0.25">
      <c r="A77" s="82" t="s">
        <v>33</v>
      </c>
      <c r="B77" s="85">
        <v>41820</v>
      </c>
      <c r="C77" s="112">
        <v>350</v>
      </c>
      <c r="D77" s="113">
        <v>350</v>
      </c>
      <c r="E77" s="113">
        <v>350</v>
      </c>
      <c r="F77" s="113">
        <f>C77-E77</f>
        <v>0</v>
      </c>
      <c r="G77" s="95"/>
      <c r="H77" s="141"/>
      <c r="I77" s="141"/>
      <c r="J77" s="141"/>
      <c r="K77" s="141"/>
      <c r="L77" s="141"/>
      <c r="M77" s="141"/>
    </row>
    <row r="78" spans="1:13" x14ac:dyDescent="0.25">
      <c r="A78" s="135" t="s">
        <v>33</v>
      </c>
      <c r="B78" s="136">
        <v>42203</v>
      </c>
      <c r="C78" s="147">
        <v>1200</v>
      </c>
      <c r="D78" s="113">
        <v>0</v>
      </c>
      <c r="E78" s="113">
        <v>0</v>
      </c>
      <c r="F78" s="113">
        <f>C78-E78</f>
        <v>1200</v>
      </c>
      <c r="G78" s="95"/>
      <c r="H78" s="141"/>
      <c r="I78" s="141"/>
      <c r="J78" s="141"/>
      <c r="K78" s="141"/>
      <c r="L78" s="141"/>
      <c r="M78" s="141"/>
    </row>
    <row r="79" spans="1:13" ht="15.75" thickBot="1" x14ac:dyDescent="0.3">
      <c r="A79" s="81"/>
      <c r="B79" s="81"/>
      <c r="C79" s="114">
        <f>SUM(C77:C78)</f>
        <v>1550</v>
      </c>
      <c r="D79" s="114">
        <f t="shared" ref="D79:F79" si="1">SUM(D77:D78)</f>
        <v>350</v>
      </c>
      <c r="E79" s="114">
        <f t="shared" si="1"/>
        <v>350</v>
      </c>
      <c r="F79" s="114">
        <f t="shared" si="1"/>
        <v>1200</v>
      </c>
      <c r="G79" s="95"/>
      <c r="H79" s="141"/>
      <c r="I79" s="141"/>
      <c r="J79" s="141"/>
      <c r="K79" s="141"/>
      <c r="L79" s="141"/>
      <c r="M79" s="141"/>
    </row>
    <row r="80" spans="1:13" ht="15.75" thickTop="1" x14ac:dyDescent="0.25">
      <c r="A80" s="95"/>
      <c r="B80" s="95"/>
      <c r="C80" s="95"/>
      <c r="D80" s="95"/>
      <c r="E80" s="95"/>
      <c r="F80" s="95"/>
      <c r="G80" s="95"/>
      <c r="H80" s="141"/>
      <c r="I80" s="141"/>
      <c r="J80" s="141"/>
      <c r="K80" s="141"/>
      <c r="L80" s="141"/>
      <c r="M80" s="141"/>
    </row>
    <row r="81" spans="1:13" x14ac:dyDescent="0.25">
      <c r="A81" s="101" t="s">
        <v>67</v>
      </c>
      <c r="B81" s="95"/>
      <c r="C81" s="95"/>
      <c r="D81" s="95"/>
      <c r="E81" s="101" t="s">
        <v>95</v>
      </c>
      <c r="F81" s="102"/>
      <c r="G81" s="95"/>
      <c r="H81" s="141"/>
      <c r="I81" s="141"/>
      <c r="J81" s="141"/>
      <c r="K81" s="141"/>
      <c r="L81" s="141"/>
      <c r="M81" s="141"/>
    </row>
    <row r="82" spans="1:13" x14ac:dyDescent="0.25">
      <c r="A82" s="95"/>
      <c r="B82" s="95"/>
      <c r="C82" s="95"/>
      <c r="D82" s="95"/>
      <c r="E82" s="81"/>
      <c r="F82" s="95"/>
      <c r="G82" s="95"/>
      <c r="H82" s="141"/>
      <c r="I82" s="141"/>
      <c r="J82" s="141"/>
      <c r="K82" s="141"/>
      <c r="L82" s="141"/>
      <c r="M82" s="141"/>
    </row>
    <row r="83" spans="1:13" ht="30" x14ac:dyDescent="0.25">
      <c r="A83" s="108" t="s">
        <v>3</v>
      </c>
      <c r="B83" s="87" t="s">
        <v>4</v>
      </c>
      <c r="C83" s="87" t="s">
        <v>5</v>
      </c>
      <c r="D83" s="95"/>
      <c r="E83" s="110" t="s">
        <v>3</v>
      </c>
      <c r="F83" s="117">
        <v>2015</v>
      </c>
      <c r="G83" s="117">
        <v>2014</v>
      </c>
      <c r="H83" s="157"/>
      <c r="I83" s="157"/>
      <c r="J83" s="141"/>
      <c r="K83" s="141"/>
      <c r="L83" s="141"/>
      <c r="M83" s="141"/>
    </row>
    <row r="84" spans="1:13" ht="15.75" thickBot="1" x14ac:dyDescent="0.3">
      <c r="A84" s="105" t="s">
        <v>38</v>
      </c>
      <c r="B84" s="84" t="s">
        <v>37</v>
      </c>
      <c r="C84" s="144">
        <v>14650</v>
      </c>
      <c r="D84" s="95"/>
      <c r="E84" s="111" t="s">
        <v>93</v>
      </c>
      <c r="F84" s="109">
        <v>500</v>
      </c>
      <c r="G84" s="115">
        <v>500</v>
      </c>
      <c r="H84" s="55"/>
      <c r="I84" s="74"/>
      <c r="J84" s="141"/>
      <c r="K84" s="141"/>
      <c r="L84" s="141"/>
      <c r="M84" s="141"/>
    </row>
    <row r="85" spans="1:13" ht="15.75" thickTop="1" x14ac:dyDescent="0.25">
      <c r="A85" s="95"/>
      <c r="B85" s="95"/>
      <c r="C85" s="95"/>
      <c r="D85" s="95"/>
      <c r="E85" s="111" t="s">
        <v>94</v>
      </c>
      <c r="F85" s="109">
        <v>500</v>
      </c>
      <c r="G85" s="115">
        <v>500</v>
      </c>
      <c r="H85" s="158"/>
      <c r="I85" s="124"/>
      <c r="J85" s="141"/>
      <c r="K85" s="141"/>
      <c r="L85" s="141"/>
      <c r="M85" s="141"/>
    </row>
    <row r="86" spans="1:13" ht="15.75" thickBot="1" x14ac:dyDescent="0.3">
      <c r="A86" s="95"/>
      <c r="B86" s="95"/>
      <c r="C86" s="95"/>
      <c r="D86" s="95"/>
      <c r="E86" s="106"/>
      <c r="F86" s="107">
        <f>SUM(F84:F85)</f>
        <v>1000</v>
      </c>
      <c r="G86" s="116">
        <f>SUM(G84:G85)</f>
        <v>1000</v>
      </c>
      <c r="H86" s="159"/>
      <c r="I86" s="141"/>
      <c r="J86" s="141"/>
      <c r="K86" s="141"/>
      <c r="L86" s="141"/>
      <c r="M86" s="141"/>
    </row>
    <row r="87" spans="1:13" ht="15.75" thickTop="1" x14ac:dyDescent="0.25">
      <c r="A87" s="94" t="s">
        <v>68</v>
      </c>
      <c r="B87" s="95"/>
      <c r="C87" s="95"/>
      <c r="D87" s="95"/>
      <c r="E87" s="95"/>
      <c r="F87" s="95"/>
      <c r="G87" s="95"/>
      <c r="H87" s="159"/>
      <c r="I87" s="141"/>
      <c r="J87" s="141"/>
      <c r="K87" s="141"/>
      <c r="L87" s="141"/>
      <c r="M87" s="141"/>
    </row>
    <row r="88" spans="1:13" x14ac:dyDescent="0.25">
      <c r="A88" s="81"/>
      <c r="B88" s="81"/>
      <c r="C88" s="81"/>
      <c r="D88" s="81"/>
      <c r="E88" s="83"/>
      <c r="F88" s="103"/>
      <c r="G88" s="103"/>
      <c r="H88" s="159"/>
      <c r="I88" s="141"/>
      <c r="J88" s="141"/>
      <c r="K88" s="141"/>
      <c r="L88" s="141"/>
      <c r="M88" s="141"/>
    </row>
    <row r="89" spans="1:13" ht="30" x14ac:dyDescent="0.25">
      <c r="A89" s="108"/>
      <c r="B89" s="87" t="s">
        <v>86</v>
      </c>
      <c r="C89" s="87" t="s">
        <v>98</v>
      </c>
      <c r="D89" s="87" t="s">
        <v>96</v>
      </c>
      <c r="E89" s="87" t="s">
        <v>91</v>
      </c>
      <c r="F89" s="81"/>
      <c r="G89" s="104"/>
      <c r="H89" s="159"/>
      <c r="I89" s="141"/>
      <c r="J89" s="141"/>
      <c r="K89" s="141"/>
      <c r="L89" s="141"/>
      <c r="M89" s="141"/>
    </row>
    <row r="90" spans="1:13" ht="15.75" thickBot="1" x14ac:dyDescent="0.3">
      <c r="A90" s="81" t="s">
        <v>5</v>
      </c>
      <c r="B90" s="78">
        <v>26000</v>
      </c>
      <c r="C90" s="79">
        <v>3500</v>
      </c>
      <c r="D90" s="80"/>
      <c r="E90" s="79">
        <f>B90+C90+D90</f>
        <v>29500</v>
      </c>
      <c r="F90" s="81"/>
      <c r="G90" s="96"/>
      <c r="H90" s="159"/>
      <c r="I90" s="141"/>
      <c r="J90" s="141"/>
      <c r="K90" s="141"/>
      <c r="L90" s="141"/>
      <c r="M90" s="141"/>
    </row>
    <row r="91" spans="1:13" ht="15.75" thickTop="1" x14ac:dyDescent="0.25">
      <c r="A91" s="82"/>
      <c r="B91" s="112"/>
      <c r="C91" s="89"/>
      <c r="D91" s="89"/>
      <c r="E91" s="89"/>
      <c r="F91" s="91"/>
      <c r="G91" s="96"/>
      <c r="H91" s="159"/>
      <c r="I91" s="141"/>
      <c r="J91" s="141"/>
      <c r="K91" s="141"/>
      <c r="L91" s="141"/>
      <c r="M91" s="141"/>
    </row>
    <row r="92" spans="1:13" ht="30" x14ac:dyDescent="0.25">
      <c r="A92" s="82"/>
      <c r="B92" s="87" t="s">
        <v>86</v>
      </c>
      <c r="C92" s="87" t="s">
        <v>97</v>
      </c>
      <c r="D92" s="87" t="s">
        <v>96</v>
      </c>
      <c r="E92" s="87" t="s">
        <v>91</v>
      </c>
      <c r="F92" s="91"/>
      <c r="G92" s="96"/>
      <c r="H92" s="159"/>
      <c r="I92" s="141"/>
      <c r="J92" s="141"/>
      <c r="K92" s="141"/>
      <c r="L92" s="141"/>
      <c r="M92" s="141"/>
    </row>
    <row r="93" spans="1:13" ht="15.75" thickBot="1" x14ac:dyDescent="0.3">
      <c r="A93" s="81" t="s">
        <v>89</v>
      </c>
      <c r="B93" s="78">
        <v>5700</v>
      </c>
      <c r="C93" s="79">
        <v>5350</v>
      </c>
      <c r="D93" s="79"/>
      <c r="E93" s="79">
        <f>B93+C93+D93</f>
        <v>11050</v>
      </c>
      <c r="F93" s="91"/>
      <c r="G93" s="96"/>
      <c r="H93" s="141"/>
      <c r="I93" s="141"/>
      <c r="J93" s="141"/>
      <c r="K93" s="141"/>
      <c r="L93" s="141"/>
      <c r="M93" s="141"/>
    </row>
    <row r="94" spans="1:13" ht="15.75" thickTop="1" x14ac:dyDescent="0.25">
      <c r="A94" s="81"/>
      <c r="B94" s="112"/>
      <c r="C94" s="91"/>
      <c r="D94" s="91"/>
      <c r="E94" s="91"/>
      <c r="F94" s="91"/>
      <c r="G94" s="96"/>
      <c r="H94" s="160"/>
      <c r="I94" s="141"/>
      <c r="J94" s="141"/>
      <c r="K94" s="141"/>
      <c r="L94" s="141"/>
      <c r="M94" s="141"/>
    </row>
    <row r="95" spans="1:13" x14ac:dyDescent="0.25">
      <c r="A95" s="139" t="s">
        <v>99</v>
      </c>
      <c r="B95" s="140"/>
      <c r="C95" s="138"/>
      <c r="D95" s="95"/>
      <c r="E95" s="81"/>
      <c r="F95" s="81"/>
      <c r="G95" s="81"/>
      <c r="H95" s="143"/>
      <c r="I95" s="141"/>
      <c r="J95" s="141"/>
      <c r="K95" s="141"/>
      <c r="L95" s="141"/>
      <c r="M95" s="141"/>
    </row>
    <row r="96" spans="1:13" x14ac:dyDescent="0.25">
      <c r="A96" s="134"/>
      <c r="B96" s="138"/>
      <c r="C96" s="138"/>
      <c r="D96" s="95"/>
      <c r="E96" s="94" t="s">
        <v>69</v>
      </c>
      <c r="F96" s="95"/>
      <c r="G96" s="95"/>
      <c r="H96" s="143"/>
      <c r="I96" s="141"/>
      <c r="J96" s="141"/>
      <c r="K96" s="141"/>
      <c r="L96" s="141"/>
      <c r="M96" s="141"/>
    </row>
    <row r="97" spans="1:13" x14ac:dyDescent="0.25">
      <c r="A97" s="145" t="s">
        <v>3</v>
      </c>
      <c r="B97" s="148">
        <v>2015</v>
      </c>
      <c r="C97" s="148">
        <v>2014</v>
      </c>
      <c r="D97" s="95"/>
      <c r="E97" s="95"/>
      <c r="F97" s="95"/>
      <c r="G97" s="96"/>
      <c r="H97" s="143"/>
      <c r="I97" s="141"/>
      <c r="J97" s="141"/>
      <c r="K97" s="141"/>
      <c r="L97" s="141"/>
      <c r="M97" s="141"/>
    </row>
    <row r="98" spans="1:13" x14ac:dyDescent="0.25">
      <c r="A98" s="146" t="s">
        <v>42</v>
      </c>
      <c r="B98" s="143">
        <v>11500</v>
      </c>
      <c r="C98" s="143">
        <v>14418</v>
      </c>
      <c r="D98" s="95"/>
      <c r="E98" s="88" t="s">
        <v>3</v>
      </c>
      <c r="F98" s="83" t="s">
        <v>23</v>
      </c>
      <c r="G98" s="93" t="s">
        <v>5</v>
      </c>
      <c r="H98" s="143"/>
      <c r="I98" s="141"/>
      <c r="J98" s="141"/>
      <c r="K98" s="141"/>
      <c r="L98" s="141"/>
      <c r="M98" s="141"/>
    </row>
    <row r="99" spans="1:13" x14ac:dyDescent="0.25">
      <c r="A99" s="146"/>
      <c r="B99" s="143"/>
      <c r="C99" s="143"/>
      <c r="D99" s="95"/>
      <c r="E99" s="82" t="s">
        <v>57</v>
      </c>
      <c r="F99" s="85">
        <v>41000</v>
      </c>
      <c r="G99" s="89">
        <v>5000</v>
      </c>
      <c r="H99" s="143"/>
      <c r="I99" s="141"/>
      <c r="J99" s="141"/>
      <c r="K99" s="141"/>
      <c r="L99" s="141"/>
      <c r="M99" s="141"/>
    </row>
    <row r="100" spans="1:13" ht="15.75" thickBot="1" x14ac:dyDescent="0.3">
      <c r="A100" s="141"/>
      <c r="B100" s="142">
        <f>SUM(B98:B99)</f>
        <v>11500</v>
      </c>
      <c r="C100" s="142">
        <f>SUM(C98:C99)</f>
        <v>14418</v>
      </c>
      <c r="D100" s="95"/>
      <c r="E100" s="82" t="s">
        <v>92</v>
      </c>
      <c r="F100" s="85">
        <v>41820</v>
      </c>
      <c r="G100" s="89">
        <v>1250</v>
      </c>
      <c r="H100" s="141"/>
      <c r="I100" s="141"/>
      <c r="J100" s="141"/>
      <c r="K100" s="141"/>
      <c r="L100" s="141"/>
      <c r="M100" s="141"/>
    </row>
    <row r="101" spans="1:13" ht="16.5" thickTop="1" thickBot="1" x14ac:dyDescent="0.3">
      <c r="A101" s="95"/>
      <c r="B101" s="95"/>
      <c r="C101" s="95"/>
      <c r="D101" s="95"/>
      <c r="E101" s="81"/>
      <c r="F101" s="81"/>
      <c r="G101" s="92">
        <f>SUM(G99:G100)</f>
        <v>6250</v>
      </c>
      <c r="H101" s="141"/>
      <c r="I101" s="141"/>
      <c r="J101" s="141"/>
      <c r="K101" s="141"/>
      <c r="L101" s="141"/>
      <c r="M101" s="141"/>
    </row>
    <row r="102" spans="1:13" ht="15.75" thickTop="1" x14ac:dyDescent="0.25">
      <c r="A102" s="94" t="s">
        <v>70</v>
      </c>
      <c r="B102" s="95"/>
      <c r="C102" s="95"/>
      <c r="D102" s="95"/>
      <c r="E102" s="81"/>
      <c r="F102" s="81"/>
      <c r="G102" s="81"/>
      <c r="H102" s="141"/>
      <c r="I102" s="141"/>
      <c r="J102" s="141"/>
      <c r="K102" s="141"/>
      <c r="L102" s="141"/>
      <c r="M102" s="141"/>
    </row>
    <row r="103" spans="1:13" ht="15" customHeight="1" x14ac:dyDescent="0.25">
      <c r="A103" s="95"/>
      <c r="B103" s="95"/>
      <c r="C103" s="95"/>
      <c r="D103" s="81"/>
      <c r="E103" s="119"/>
      <c r="F103" s="119"/>
      <c r="G103" s="119"/>
      <c r="H103" s="141"/>
      <c r="I103" s="141"/>
      <c r="J103" s="141"/>
      <c r="K103" s="141"/>
      <c r="L103" s="141"/>
      <c r="M103" s="141"/>
    </row>
    <row r="104" spans="1:13" x14ac:dyDescent="0.25">
      <c r="A104" s="88" t="s">
        <v>3</v>
      </c>
      <c r="B104" s="83" t="s">
        <v>23</v>
      </c>
      <c r="C104" s="87" t="s">
        <v>5</v>
      </c>
      <c r="D104" s="95"/>
      <c r="E104" s="119"/>
      <c r="F104" s="119"/>
      <c r="G104" s="119"/>
      <c r="H104" s="141"/>
      <c r="I104" s="141"/>
      <c r="J104" s="141"/>
      <c r="K104" s="141"/>
      <c r="L104" s="141"/>
      <c r="M104" s="141"/>
    </row>
    <row r="105" spans="1:13" x14ac:dyDescent="0.25">
      <c r="A105" s="82" t="s">
        <v>58</v>
      </c>
      <c r="B105" s="85">
        <v>41274</v>
      </c>
      <c r="C105" s="89">
        <v>132</v>
      </c>
      <c r="D105" s="81"/>
      <c r="E105" s="119"/>
      <c r="F105" s="119"/>
      <c r="G105" s="119"/>
      <c r="H105" s="141"/>
      <c r="I105" s="141"/>
      <c r="J105" s="141"/>
      <c r="K105" s="141"/>
      <c r="L105" s="141"/>
      <c r="M105" s="141"/>
    </row>
    <row r="106" spans="1:13" x14ac:dyDescent="0.25">
      <c r="A106" s="82" t="s">
        <v>59</v>
      </c>
      <c r="B106" s="85">
        <v>41639</v>
      </c>
      <c r="C106" s="89">
        <v>269</v>
      </c>
      <c r="D106" s="95"/>
      <c r="E106" s="119"/>
      <c r="F106" s="119"/>
      <c r="G106" s="119"/>
      <c r="H106" s="141"/>
      <c r="I106" s="141"/>
      <c r="J106" s="141"/>
      <c r="K106" s="141"/>
      <c r="L106" s="141"/>
      <c r="M106" s="141"/>
    </row>
    <row r="107" spans="1:13" x14ac:dyDescent="0.25">
      <c r="A107" s="82" t="s">
        <v>60</v>
      </c>
      <c r="B107" s="85">
        <v>42004</v>
      </c>
      <c r="C107" s="89">
        <v>224</v>
      </c>
      <c r="D107" s="95"/>
      <c r="E107" s="138"/>
      <c r="F107" s="138"/>
      <c r="G107" s="138"/>
      <c r="H107" s="141"/>
      <c r="I107" s="141"/>
      <c r="J107" s="141"/>
      <c r="K107" s="141"/>
      <c r="L107" s="141"/>
      <c r="M107" s="141"/>
    </row>
    <row r="108" spans="1:13" ht="15.75" thickBot="1" x14ac:dyDescent="0.3">
      <c r="A108" s="95"/>
      <c r="B108" s="95"/>
      <c r="C108" s="100">
        <f>SUM(C105:C107)</f>
        <v>625</v>
      </c>
      <c r="D108" s="95"/>
      <c r="E108" s="138"/>
      <c r="F108" s="138"/>
      <c r="G108" s="138"/>
      <c r="H108" s="141"/>
      <c r="I108" s="141"/>
      <c r="J108" s="141"/>
      <c r="K108" s="141"/>
      <c r="L108" s="141"/>
      <c r="M108" s="141"/>
    </row>
    <row r="109" spans="1:13" ht="15.75" thickTop="1" x14ac:dyDescent="0.25">
      <c r="A109" s="99"/>
      <c r="B109" s="99"/>
      <c r="C109" s="99"/>
      <c r="D109" s="99"/>
      <c r="E109" s="99"/>
      <c r="F109" s="99"/>
      <c r="G109" s="99"/>
      <c r="H109" s="141"/>
      <c r="I109" s="141"/>
      <c r="J109" s="141"/>
      <c r="K109" s="141"/>
      <c r="L109" s="141"/>
      <c r="M109" s="141"/>
    </row>
    <row r="110" spans="1:13" x14ac:dyDescent="0.25">
      <c r="A110" s="139" t="s">
        <v>110</v>
      </c>
      <c r="B110" s="140"/>
      <c r="C110" s="138"/>
      <c r="D110" s="138"/>
      <c r="E110" s="139" t="s">
        <v>108</v>
      </c>
      <c r="F110" s="140"/>
      <c r="G110" s="138"/>
      <c r="H110" s="141"/>
      <c r="I110" s="141"/>
      <c r="J110" s="141"/>
      <c r="K110" s="141"/>
      <c r="L110" s="141"/>
      <c r="M110" s="141"/>
    </row>
    <row r="111" spans="1:13" x14ac:dyDescent="0.25">
      <c r="A111" s="134"/>
      <c r="B111" s="138"/>
      <c r="C111" s="138"/>
      <c r="D111" s="138"/>
      <c r="E111" s="134"/>
      <c r="F111" s="138"/>
      <c r="G111" s="138"/>
      <c r="H111" s="141"/>
      <c r="I111" s="141"/>
      <c r="J111" s="141"/>
      <c r="K111" s="141"/>
      <c r="L111" s="141"/>
      <c r="M111" s="141"/>
    </row>
    <row r="112" spans="1:13" x14ac:dyDescent="0.25">
      <c r="A112" s="145" t="s">
        <v>3</v>
      </c>
      <c r="B112" s="148">
        <v>2015</v>
      </c>
      <c r="C112" s="149"/>
      <c r="D112" s="138"/>
      <c r="E112" s="145" t="s">
        <v>3</v>
      </c>
      <c r="F112" s="148" t="s">
        <v>104</v>
      </c>
      <c r="G112" s="148" t="s">
        <v>100</v>
      </c>
      <c r="H112" s="141"/>
      <c r="I112" s="141"/>
      <c r="J112" s="141"/>
      <c r="K112" s="141"/>
      <c r="L112" s="141"/>
      <c r="M112" s="141"/>
    </row>
    <row r="113" spans="1:13" x14ac:dyDescent="0.25">
      <c r="A113" s="146" t="s">
        <v>102</v>
      </c>
      <c r="B113" s="143">
        <v>30000</v>
      </c>
      <c r="C113" s="150"/>
      <c r="D113" s="138"/>
      <c r="E113" s="146" t="s">
        <v>101</v>
      </c>
      <c r="F113" s="168">
        <v>1000</v>
      </c>
      <c r="G113" s="168">
        <v>200</v>
      </c>
      <c r="H113" s="141"/>
      <c r="I113" s="141"/>
      <c r="J113" s="141"/>
      <c r="K113" s="141"/>
      <c r="L113" s="141"/>
      <c r="M113" s="141"/>
    </row>
    <row r="114" spans="1:13" x14ac:dyDescent="0.25">
      <c r="A114" s="146" t="s">
        <v>103</v>
      </c>
      <c r="B114" s="143">
        <v>13500</v>
      </c>
      <c r="C114" s="150"/>
      <c r="D114" s="138"/>
      <c r="E114" s="146" t="s">
        <v>105</v>
      </c>
      <c r="F114" s="168">
        <v>300</v>
      </c>
      <c r="G114" s="168">
        <v>150</v>
      </c>
      <c r="H114" s="141"/>
      <c r="I114" s="141"/>
      <c r="J114" s="141"/>
      <c r="K114" s="141"/>
      <c r="L114" s="141"/>
      <c r="M114" s="141"/>
    </row>
    <row r="115" spans="1:13" ht="15.75" thickBot="1" x14ac:dyDescent="0.3">
      <c r="A115" s="141"/>
      <c r="B115" s="142">
        <f>SUM(B113:B114)</f>
        <v>43500</v>
      </c>
      <c r="C115" s="150"/>
      <c r="D115" s="138"/>
      <c r="E115" s="141" t="s">
        <v>106</v>
      </c>
      <c r="F115" s="169">
        <v>1000</v>
      </c>
      <c r="G115" s="169">
        <v>250</v>
      </c>
      <c r="H115" s="141"/>
      <c r="I115" s="141"/>
      <c r="J115" s="141"/>
      <c r="K115" s="141"/>
      <c r="L115" s="141"/>
      <c r="M115" s="141"/>
    </row>
    <row r="116" spans="1:13" ht="15.75" thickTop="1" x14ac:dyDescent="0.25">
      <c r="A116" s="138"/>
      <c r="B116" s="138"/>
      <c r="C116" s="97"/>
      <c r="D116" s="138"/>
      <c r="E116" s="134" t="s">
        <v>107</v>
      </c>
      <c r="F116" s="169">
        <v>2000</v>
      </c>
      <c r="G116" s="169">
        <v>2500</v>
      </c>
      <c r="H116" s="141"/>
      <c r="I116" s="141"/>
      <c r="J116" s="141"/>
      <c r="K116" s="141"/>
      <c r="L116" s="141"/>
      <c r="M116" s="141"/>
    </row>
    <row r="117" spans="1:13" ht="15.75" thickBot="1" x14ac:dyDescent="0.3">
      <c r="A117" s="138"/>
      <c r="B117" s="138"/>
      <c r="C117" s="138"/>
      <c r="D117" s="138"/>
      <c r="E117" s="138"/>
      <c r="F117" s="170">
        <f>SUM(F113:F116)</f>
        <v>4300</v>
      </c>
      <c r="G117" s="170">
        <f>SUM(G113:G116)</f>
        <v>3100</v>
      </c>
      <c r="H117" s="141"/>
      <c r="I117" s="141"/>
      <c r="J117" s="141"/>
      <c r="K117" s="141"/>
      <c r="L117" s="141"/>
      <c r="M117" s="141"/>
    </row>
    <row r="118" spans="1:13" ht="15.75" thickTop="1" x14ac:dyDescent="0.25">
      <c r="A118" s="167"/>
      <c r="B118" s="171"/>
      <c r="C118" s="166"/>
      <c r="D118" s="166"/>
      <c r="E118" s="166"/>
      <c r="F118" s="166"/>
      <c r="G118" s="99"/>
      <c r="H118" s="141"/>
      <c r="I118" s="141"/>
      <c r="J118" s="141"/>
      <c r="K118" s="141"/>
      <c r="L118" s="141"/>
      <c r="M118" s="141"/>
    </row>
    <row r="119" spans="1:13" x14ac:dyDescent="0.25">
      <c r="A119" s="99"/>
      <c r="B119" s="99"/>
      <c r="C119" s="166"/>
      <c r="D119" s="166"/>
      <c r="E119" s="166"/>
      <c r="F119" s="166"/>
      <c r="G119" s="99"/>
      <c r="H119" s="141"/>
      <c r="I119" s="141"/>
      <c r="J119" s="141"/>
      <c r="K119" s="141"/>
      <c r="L119" s="141"/>
      <c r="M119" s="141"/>
    </row>
    <row r="120" spans="1:13" x14ac:dyDescent="0.25">
      <c r="A120" s="99"/>
      <c r="B120" s="122"/>
      <c r="C120" s="97"/>
      <c r="D120" s="99"/>
      <c r="E120" s="99"/>
      <c r="F120" s="166"/>
      <c r="G120" s="166"/>
      <c r="H120" s="141"/>
      <c r="I120" s="141"/>
      <c r="J120" s="141"/>
      <c r="K120" s="141"/>
      <c r="L120" s="141"/>
      <c r="M120" s="141"/>
    </row>
    <row r="121" spans="1:13" x14ac:dyDescent="0.25">
      <c r="A121" s="161"/>
      <c r="B121" s="124"/>
      <c r="C121" s="124"/>
      <c r="D121" s="124"/>
      <c r="E121" s="161"/>
      <c r="F121" s="162"/>
      <c r="G121" s="124"/>
      <c r="H121" s="141"/>
      <c r="I121" s="141"/>
      <c r="J121" s="141"/>
      <c r="K121" s="141"/>
      <c r="L121" s="141"/>
      <c r="M121" s="141"/>
    </row>
    <row r="122" spans="1:13" x14ac:dyDescent="0.25">
      <c r="A122" s="124"/>
      <c r="B122" s="124"/>
      <c r="C122" s="124"/>
      <c r="D122" s="124"/>
      <c r="E122" s="124"/>
      <c r="F122" s="124"/>
      <c r="G122" s="124"/>
      <c r="H122" s="141"/>
      <c r="I122" s="141"/>
      <c r="J122" s="141"/>
      <c r="K122" s="141"/>
      <c r="L122" s="141"/>
      <c r="M122" s="141"/>
    </row>
    <row r="123" spans="1:13" x14ac:dyDescent="0.25">
      <c r="A123" s="156"/>
      <c r="B123" s="126"/>
      <c r="C123" s="126"/>
      <c r="D123" s="124"/>
      <c r="E123" s="156"/>
      <c r="F123" s="126"/>
      <c r="G123" s="124"/>
      <c r="H123" s="141"/>
      <c r="I123" s="141"/>
    </row>
    <row r="124" spans="1:13" x14ac:dyDescent="0.25">
      <c r="A124" s="163"/>
      <c r="B124" s="158"/>
      <c r="C124" s="164"/>
      <c r="D124" s="124"/>
      <c r="E124" s="123"/>
      <c r="F124" s="74"/>
      <c r="G124" s="124"/>
      <c r="H124" s="141"/>
      <c r="I124" s="141"/>
    </row>
    <row r="125" spans="1:13" x14ac:dyDescent="0.25">
      <c r="A125" s="124"/>
      <c r="B125" s="124"/>
      <c r="C125" s="124"/>
      <c r="D125" s="124"/>
      <c r="E125" s="123"/>
      <c r="F125" s="74"/>
      <c r="G125" s="130"/>
      <c r="H125" s="143"/>
      <c r="I125" s="141"/>
    </row>
    <row r="126" spans="1:13" x14ac:dyDescent="0.25">
      <c r="A126" s="124"/>
      <c r="B126" s="124"/>
      <c r="C126" s="124"/>
      <c r="D126" s="124"/>
      <c r="E126" s="124"/>
      <c r="F126" s="74"/>
      <c r="G126" s="130"/>
      <c r="H126" s="141"/>
      <c r="I126" s="141"/>
    </row>
    <row r="127" spans="1:13" x14ac:dyDescent="0.25">
      <c r="A127" s="124"/>
      <c r="B127" s="124"/>
      <c r="C127" s="124"/>
      <c r="D127" s="124"/>
      <c r="E127" s="124"/>
      <c r="F127" s="124"/>
      <c r="G127" s="130"/>
      <c r="H127" s="141"/>
      <c r="I127" s="141"/>
    </row>
    <row r="128" spans="1:13" x14ac:dyDescent="0.25">
      <c r="A128" s="130"/>
      <c r="B128" s="124"/>
      <c r="C128" s="124"/>
      <c r="D128" s="124"/>
      <c r="E128" s="124"/>
      <c r="F128" s="74"/>
      <c r="G128" s="165"/>
      <c r="H128" s="141"/>
      <c r="I128" s="141"/>
    </row>
    <row r="129" spans="1:9" x14ac:dyDescent="0.25">
      <c r="A129" s="124"/>
      <c r="B129" s="124"/>
      <c r="C129" s="124"/>
      <c r="D129" s="124"/>
      <c r="E129" s="155"/>
      <c r="F129" s="155"/>
      <c r="G129" s="124"/>
      <c r="H129" s="141"/>
      <c r="I129" s="141"/>
    </row>
    <row r="130" spans="1:9" x14ac:dyDescent="0.25">
      <c r="A130" s="156"/>
      <c r="B130" s="126"/>
      <c r="C130" s="126"/>
      <c r="D130" s="126"/>
      <c r="E130" s="126"/>
      <c r="F130" s="126"/>
      <c r="G130" s="158"/>
      <c r="H130" s="141"/>
      <c r="I130" s="141"/>
    </row>
    <row r="131" spans="1:9" x14ac:dyDescent="0.25">
      <c r="A131" s="128"/>
      <c r="B131" s="129"/>
      <c r="C131" s="74"/>
      <c r="D131" s="74"/>
      <c r="E131" s="74"/>
      <c r="F131" s="74"/>
      <c r="G131" s="74"/>
      <c r="H131" s="141"/>
      <c r="I131" s="141"/>
    </row>
    <row r="132" spans="1:9" x14ac:dyDescent="0.25">
      <c r="A132" s="128"/>
      <c r="B132" s="129"/>
      <c r="C132" s="74"/>
      <c r="D132" s="74"/>
      <c r="E132" s="74"/>
      <c r="F132" s="74"/>
      <c r="G132" s="74"/>
      <c r="H132" s="141"/>
      <c r="I132" s="141"/>
    </row>
    <row r="133" spans="1:9" x14ac:dyDescent="0.25">
      <c r="A133" s="128"/>
      <c r="B133" s="129"/>
      <c r="C133" s="74"/>
      <c r="D133" s="74"/>
      <c r="E133" s="74"/>
      <c r="F133" s="74"/>
      <c r="G133" s="74"/>
      <c r="H133" s="141"/>
      <c r="I133" s="141"/>
    </row>
    <row r="134" spans="1:9" x14ac:dyDescent="0.25">
      <c r="A134" s="128"/>
      <c r="B134" s="129"/>
      <c r="C134" s="74"/>
      <c r="D134" s="74"/>
      <c r="E134" s="74"/>
      <c r="F134" s="74"/>
      <c r="G134" s="74"/>
      <c r="H134" s="141"/>
      <c r="I134" s="141"/>
    </row>
    <row r="135" spans="1:9" x14ac:dyDescent="0.25">
      <c r="A135" s="128"/>
      <c r="B135" s="129"/>
      <c r="C135" s="74"/>
      <c r="D135" s="74"/>
      <c r="E135" s="74"/>
      <c r="F135" s="74"/>
      <c r="G135" s="74"/>
      <c r="H135" s="141"/>
      <c r="I135" s="141"/>
    </row>
    <row r="136" spans="1:9" x14ac:dyDescent="0.25">
      <c r="A136" s="128"/>
      <c r="B136" s="129"/>
      <c r="C136" s="74"/>
      <c r="D136" s="74"/>
      <c r="E136" s="74"/>
      <c r="F136" s="74"/>
      <c r="G136" s="74"/>
      <c r="H136" s="141"/>
      <c r="I136" s="141"/>
    </row>
    <row r="137" spans="1:9" x14ac:dyDescent="0.25">
      <c r="A137" s="124"/>
      <c r="B137" s="124"/>
      <c r="C137" s="74"/>
      <c r="D137" s="74"/>
      <c r="E137" s="74"/>
      <c r="F137" s="74"/>
      <c r="G137" s="74"/>
      <c r="H137" s="141"/>
      <c r="I137" s="141"/>
    </row>
    <row r="138" spans="1:9" x14ac:dyDescent="0.25">
      <c r="A138" s="124"/>
      <c r="B138" s="124"/>
      <c r="C138" s="74"/>
      <c r="D138" s="74"/>
      <c r="E138" s="74"/>
      <c r="F138" s="74"/>
      <c r="G138" s="74"/>
      <c r="H138" s="141"/>
      <c r="I138" s="141"/>
    </row>
    <row r="139" spans="1:9" x14ac:dyDescent="0.25">
      <c r="A139" s="124"/>
      <c r="B139" s="124"/>
      <c r="C139" s="124"/>
      <c r="D139" s="124"/>
      <c r="E139" s="124"/>
      <c r="F139" s="124"/>
      <c r="G139" s="124"/>
      <c r="H139" s="141"/>
      <c r="I139" s="141"/>
    </row>
    <row r="140" spans="1:9" x14ac:dyDescent="0.25">
      <c r="A140" s="125"/>
      <c r="B140" s="126"/>
      <c r="C140" s="126"/>
      <c r="D140" s="127"/>
      <c r="E140" s="127"/>
      <c r="F140" s="127"/>
      <c r="G140" s="127"/>
      <c r="H140" s="141"/>
      <c r="I140" s="141"/>
    </row>
    <row r="141" spans="1:9" x14ac:dyDescent="0.25">
      <c r="A141" s="128"/>
      <c r="B141" s="129"/>
      <c r="C141" s="129"/>
      <c r="D141" s="74"/>
      <c r="E141" s="74"/>
      <c r="F141" s="74"/>
      <c r="G141" s="74"/>
      <c r="H141" s="141"/>
      <c r="I141" s="141"/>
    </row>
    <row r="142" spans="1:9" x14ac:dyDescent="0.25">
      <c r="A142" s="130"/>
      <c r="B142" s="130"/>
      <c r="C142" s="124"/>
      <c r="D142" s="131"/>
      <c r="E142" s="74"/>
      <c r="F142" s="74"/>
      <c r="G142" s="74"/>
      <c r="H142" s="141"/>
      <c r="I142" s="141"/>
    </row>
    <row r="143" spans="1:9" x14ac:dyDescent="0.25">
      <c r="A143" s="124"/>
      <c r="B143" s="124"/>
      <c r="C143" s="131"/>
      <c r="D143" s="74"/>
      <c r="E143" s="74"/>
      <c r="F143" s="74"/>
      <c r="G143" s="74"/>
      <c r="H143" s="141"/>
      <c r="I143" s="141"/>
    </row>
    <row r="144" spans="1:9" x14ac:dyDescent="0.25">
      <c r="A144" s="124"/>
      <c r="B144" s="124"/>
      <c r="C144" s="74"/>
      <c r="D144" s="74"/>
      <c r="E144" s="74"/>
      <c r="F144" s="74"/>
      <c r="G144" s="74"/>
      <c r="H144" s="141"/>
      <c r="I144" s="141"/>
    </row>
    <row r="145" spans="1:9" x14ac:dyDescent="0.25">
      <c r="A145" s="124"/>
      <c r="B145" s="124"/>
      <c r="C145" s="74"/>
      <c r="D145" s="74"/>
      <c r="E145" s="74"/>
      <c r="F145" s="74"/>
      <c r="G145" s="74"/>
      <c r="H145" s="141"/>
      <c r="I145" s="141"/>
    </row>
    <row r="146" spans="1:9" x14ac:dyDescent="0.25">
      <c r="A146" s="130"/>
      <c r="B146" s="124"/>
      <c r="C146" s="124"/>
      <c r="D146" s="124"/>
      <c r="E146" s="130"/>
      <c r="F146" s="124"/>
      <c r="G146" s="124"/>
      <c r="H146" s="141"/>
      <c r="I146" s="141"/>
    </row>
    <row r="147" spans="1:9" x14ac:dyDescent="0.25">
      <c r="A147" s="124"/>
      <c r="B147" s="124"/>
      <c r="C147" s="74"/>
      <c r="D147" s="124"/>
      <c r="E147" s="124"/>
      <c r="F147" s="124"/>
      <c r="G147" s="124"/>
      <c r="H147" s="141"/>
      <c r="I147" s="141"/>
    </row>
    <row r="148" spans="1:9" x14ac:dyDescent="0.25">
      <c r="A148" s="132"/>
      <c r="B148" s="120"/>
      <c r="C148" s="133"/>
      <c r="D148" s="99"/>
      <c r="E148" s="132"/>
      <c r="F148" s="120"/>
      <c r="G148" s="118"/>
    </row>
    <row r="149" spans="1:9" x14ac:dyDescent="0.25">
      <c r="A149" s="121"/>
      <c r="B149" s="77"/>
      <c r="C149" s="91"/>
      <c r="D149" s="99"/>
      <c r="E149" s="121"/>
      <c r="F149" s="77"/>
      <c r="G149" s="91"/>
    </row>
    <row r="150" spans="1:9" x14ac:dyDescent="0.25">
      <c r="A150" s="121"/>
      <c r="B150" s="77"/>
      <c r="C150" s="91"/>
      <c r="D150" s="99"/>
      <c r="E150" s="121"/>
      <c r="F150" s="77"/>
      <c r="G150" s="91"/>
    </row>
    <row r="151" spans="1:9" x14ac:dyDescent="0.25">
      <c r="A151" s="86"/>
      <c r="B151" s="86"/>
      <c r="C151" s="91"/>
      <c r="D151" s="99"/>
      <c r="E151" s="121"/>
      <c r="F151" s="77"/>
      <c r="G151" s="91"/>
    </row>
    <row r="152" spans="1:9" x14ac:dyDescent="0.25">
      <c r="A152" s="99"/>
      <c r="B152" s="99"/>
      <c r="C152" s="97"/>
      <c r="D152" s="99"/>
      <c r="E152" s="99"/>
      <c r="F152" s="99"/>
      <c r="G152" s="97"/>
    </row>
    <row r="153" spans="1:9" x14ac:dyDescent="0.25">
      <c r="A153" s="99"/>
      <c r="B153" s="99"/>
      <c r="C153" s="99"/>
      <c r="D153" s="99"/>
      <c r="E153" s="99"/>
      <c r="F153" s="99"/>
      <c r="G153" s="99"/>
    </row>
    <row r="154" spans="1:9" x14ac:dyDescent="0.25">
      <c r="A154" s="99"/>
      <c r="B154" s="99"/>
      <c r="C154" s="99"/>
      <c r="D154" s="99"/>
      <c r="E154" s="99"/>
      <c r="F154" s="99"/>
      <c r="G154" s="99"/>
    </row>
    <row r="155" spans="1:9" x14ac:dyDescent="0.25">
      <c r="A155" s="99"/>
      <c r="B155" s="99"/>
      <c r="C155" s="99"/>
      <c r="D155" s="99"/>
      <c r="E155" s="99"/>
      <c r="F155" s="99"/>
      <c r="G155" s="99"/>
    </row>
    <row r="156" spans="1:9" x14ac:dyDescent="0.25">
      <c r="A156" s="29"/>
      <c r="B156" s="29"/>
      <c r="C156" s="29"/>
      <c r="D156" s="29"/>
      <c r="E156" s="29"/>
      <c r="F156" s="29"/>
      <c r="G156" s="29"/>
    </row>
  </sheetData>
  <mergeCells count="1">
    <mergeCell ref="E48:G51"/>
  </mergeCells>
  <printOptions horizontalCentered="1" gridLines="1"/>
  <pageMargins left="0.23622047244094491" right="0.23622047244094491" top="0.35433070866141736" bottom="0.35433070866141736" header="0.31496062992125984" footer="0.31496062992125984"/>
  <pageSetup scale="80" orientation="portrait" r:id="rId1"/>
  <rowBreaks count="1" manualBreakCount="1">
    <brk id="109" max="6" man="1"/>
  </rowBreaks>
  <ignoredErrors>
    <ignoredError sqref="F10:G10 B10:C10 F25:G25 F86:G8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Estados</vt:lpstr>
      <vt:lpstr>Auxiliar</vt:lpstr>
      <vt:lpstr>Auxiliar!Área_de_impresión</vt:lpstr>
      <vt:lpstr>Estados!Área_de_impresión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Marquez</dc:creator>
  <cp:lastModifiedBy>Laptop</cp:lastModifiedBy>
  <cp:lastPrinted>2017-10-11T23:35:24Z</cp:lastPrinted>
  <dcterms:created xsi:type="dcterms:W3CDTF">2011-12-18T00:57:45Z</dcterms:created>
  <dcterms:modified xsi:type="dcterms:W3CDTF">2017-10-13T18:18:54Z</dcterms:modified>
</cp:coreProperties>
</file>